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ntdfs\(W)DataStor\Highway\TrafficAndSafety\Special Projects\Videos\Wrong Way Detection Clips\Dyersville\"/>
    </mc:Choice>
  </mc:AlternateContent>
  <xr:revisionPtr revIDLastSave="0" documentId="13_ncr:1_{3AE898BB-BB89-46B5-B98A-1FE6F91AC09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Analys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8" i="1" l="1"/>
  <c r="D118" i="1"/>
  <c r="E79" i="2" l="1"/>
  <c r="G83" i="2" s="1"/>
  <c r="F84" i="2" l="1"/>
  <c r="F82" i="2"/>
  <c r="F83" i="2"/>
  <c r="G84" i="2"/>
  <c r="G82" i="2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 s="1"/>
  <c r="D102" i="1"/>
  <c r="E102" i="1" s="1"/>
  <c r="D103" i="1"/>
  <c r="E103" i="1"/>
  <c r="D104" i="1"/>
  <c r="E104" i="1"/>
  <c r="D105" i="1"/>
  <c r="E105" i="1"/>
  <c r="D106" i="1"/>
  <c r="E106" i="1" s="1"/>
  <c r="D107" i="1"/>
  <c r="E107" i="1"/>
  <c r="D108" i="1"/>
  <c r="E108" i="1"/>
  <c r="D109" i="1"/>
  <c r="E109" i="1"/>
  <c r="D110" i="1"/>
  <c r="E110" i="1" s="1"/>
  <c r="D111" i="1"/>
  <c r="E111" i="1"/>
  <c r="D112" i="1"/>
  <c r="E112" i="1"/>
  <c r="D113" i="1"/>
  <c r="E113" i="1"/>
  <c r="D114" i="1"/>
  <c r="E114" i="1" s="1"/>
  <c r="D115" i="1"/>
  <c r="E115" i="1"/>
  <c r="D116" i="1"/>
  <c r="E116" i="1"/>
  <c r="D117" i="1"/>
  <c r="E117" i="1"/>
  <c r="D119" i="1"/>
  <c r="E119" i="1" s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E80" i="2" l="1"/>
  <c r="F80" i="2" s="1"/>
  <c r="D71" i="1"/>
  <c r="E71" i="1" s="1"/>
  <c r="D70" i="1" l="1"/>
  <c r="E70" i="1"/>
  <c r="D69" i="1" l="1"/>
  <c r="E69" i="1"/>
  <c r="F69" i="2" l="1"/>
  <c r="V17" i="2" s="1"/>
  <c r="G69" i="2" l="1"/>
  <c r="G67" i="2"/>
  <c r="F68" i="2"/>
  <c r="U17" i="2" s="1"/>
  <c r="F67" i="2"/>
  <c r="T17" i="2" s="1"/>
  <c r="G68" i="2"/>
  <c r="D21" i="1"/>
  <c r="E21" i="1" s="1"/>
  <c r="D22" i="1"/>
  <c r="E22" i="1" s="1"/>
  <c r="D23" i="1"/>
  <c r="E23" i="1"/>
  <c r="D24" i="1"/>
  <c r="E24" i="1" s="1"/>
  <c r="D25" i="1"/>
  <c r="E25" i="1" s="1"/>
  <c r="D26" i="1"/>
  <c r="E26" i="1"/>
  <c r="D27" i="1"/>
  <c r="E27" i="1" s="1"/>
  <c r="D28" i="1"/>
  <c r="E28" i="1" s="1"/>
  <c r="D29" i="1"/>
  <c r="E29" i="1"/>
  <c r="D30" i="1"/>
  <c r="E30" i="1" s="1"/>
  <c r="D31" i="1"/>
  <c r="E31" i="1" s="1"/>
  <c r="D32" i="1"/>
  <c r="E32" i="1"/>
  <c r="D33" i="1"/>
  <c r="E33" i="1" s="1"/>
  <c r="D34" i="1"/>
  <c r="E34" i="1" s="1"/>
  <c r="D35" i="1"/>
  <c r="E35" i="1"/>
  <c r="D36" i="1"/>
  <c r="E36" i="1" s="1"/>
  <c r="D37" i="1"/>
  <c r="E37" i="1" s="1"/>
  <c r="D38" i="1"/>
  <c r="E38" i="1"/>
  <c r="D39" i="1"/>
  <c r="E39" i="1"/>
  <c r="D40" i="1"/>
  <c r="E40" i="1"/>
  <c r="D41" i="1"/>
  <c r="E41" i="1"/>
  <c r="D42" i="1"/>
  <c r="E42" i="1" s="1"/>
  <c r="D43" i="1"/>
  <c r="E43" i="1"/>
  <c r="D44" i="1"/>
  <c r="E44" i="1"/>
  <c r="D45" i="1"/>
  <c r="E45" i="1"/>
  <c r="D46" i="1"/>
  <c r="E46" i="1"/>
  <c r="D47" i="1"/>
  <c r="E47" i="1"/>
  <c r="D48" i="1"/>
  <c r="E48" i="1" s="1"/>
  <c r="D49" i="1"/>
  <c r="E49" i="1"/>
  <c r="D50" i="1"/>
  <c r="E50" i="1"/>
  <c r="D51" i="1"/>
  <c r="E51" i="1"/>
  <c r="D52" i="1"/>
  <c r="E52" i="1"/>
  <c r="D53" i="1"/>
  <c r="E53" i="1"/>
  <c r="D54" i="1"/>
  <c r="E54" i="1" s="1"/>
  <c r="D55" i="1"/>
  <c r="E55" i="1"/>
  <c r="D56" i="1"/>
  <c r="E56" i="1"/>
  <c r="D57" i="1"/>
  <c r="E57" i="1"/>
  <c r="D58" i="1"/>
  <c r="E58" i="1"/>
  <c r="D60" i="1"/>
  <c r="E60" i="1" s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72" i="1"/>
  <c r="E72" i="1"/>
  <c r="D73" i="1"/>
  <c r="E73" i="1"/>
  <c r="D74" i="1"/>
  <c r="E74" i="1"/>
  <c r="D75" i="1"/>
  <c r="E75" i="1"/>
  <c r="D76" i="1"/>
  <c r="E76" i="1"/>
  <c r="E65" i="2" l="1"/>
  <c r="S17" i="2" s="1"/>
  <c r="G54" i="2"/>
  <c r="F54" i="2"/>
  <c r="G53" i="2"/>
  <c r="F53" i="2"/>
  <c r="G52" i="2"/>
  <c r="F52" i="2"/>
  <c r="G39" i="2"/>
  <c r="F39" i="2"/>
  <c r="G38" i="2"/>
  <c r="F38" i="2"/>
  <c r="G37" i="2"/>
  <c r="F37" i="2"/>
  <c r="G24" i="2"/>
  <c r="F24" i="2"/>
  <c r="G23" i="2"/>
  <c r="F23" i="2"/>
  <c r="G22" i="2"/>
  <c r="F22" i="2"/>
  <c r="F7" i="2"/>
  <c r="F9" i="2"/>
  <c r="F8" i="2"/>
  <c r="G9" i="2"/>
  <c r="G8" i="2"/>
  <c r="G7" i="2"/>
  <c r="V14" i="2" l="1"/>
  <c r="T16" i="2"/>
  <c r="U13" i="2"/>
  <c r="V13" i="2"/>
  <c r="T15" i="2"/>
  <c r="U16" i="2"/>
  <c r="T13" i="2"/>
  <c r="T14" i="2"/>
  <c r="U15" i="2"/>
  <c r="V16" i="2"/>
  <c r="U14" i="2"/>
  <c r="V15" i="2"/>
  <c r="F65" i="2"/>
  <c r="U10" i="2"/>
  <c r="T10" i="2"/>
  <c r="S10" i="2"/>
  <c r="E20" i="2"/>
  <c r="S7" i="2" s="1"/>
  <c r="E5" i="2"/>
  <c r="U6" i="2" s="1"/>
  <c r="E50" i="2"/>
  <c r="S16" i="2" s="1"/>
  <c r="E35" i="2"/>
  <c r="T8" i="2" s="1"/>
  <c r="S9" i="2" l="1"/>
  <c r="S8" i="2"/>
  <c r="T9" i="2"/>
  <c r="U9" i="2"/>
  <c r="F35" i="2"/>
  <c r="S15" i="2"/>
  <c r="U8" i="2"/>
  <c r="F20" i="2"/>
  <c r="S14" i="2"/>
  <c r="U7" i="2"/>
  <c r="F5" i="2"/>
  <c r="S13" i="2"/>
  <c r="T7" i="2"/>
  <c r="S6" i="2"/>
  <c r="T6" i="2"/>
  <c r="F50" i="2"/>
  <c r="E59" i="1"/>
  <c r="E2" i="1"/>
  <c r="D59" i="1"/>
  <c r="D2" i="1"/>
  <c r="D14" i="1" l="1"/>
  <c r="E14" i="1" s="1"/>
  <c r="D3" i="1" l="1"/>
  <c r="E3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4" i="1"/>
  <c r="E4" i="1" s="1"/>
</calcChain>
</file>

<file path=xl/sharedStrings.xml><?xml version="1.0" encoding="utf-8"?>
<sst xmlns="http://schemas.openxmlformats.org/spreadsheetml/2006/main" count="694" uniqueCount="320">
  <si>
    <t>Number</t>
  </si>
  <si>
    <t>Date</t>
  </si>
  <si>
    <t>Time</t>
  </si>
  <si>
    <t>Day of Week</t>
  </si>
  <si>
    <t>Day of Week Adj.</t>
  </si>
  <si>
    <t>Image</t>
  </si>
  <si>
    <t>Video</t>
  </si>
  <si>
    <t>Comments</t>
  </si>
  <si>
    <t>Approach Direction</t>
  </si>
  <si>
    <t>Unknown</t>
  </si>
  <si>
    <t>None</t>
  </si>
  <si>
    <t>1. 2020_05_12 at 1.48 pm\live_c1_20200512_134849.jpg</t>
  </si>
  <si>
    <t>2. 2020_05_16 at 4.42 pm\live_c1_20200516_164232.jpg</t>
  </si>
  <si>
    <t>3. 2020_05_18 at 7.31 pm\live_c1_20200518_193156.jpg</t>
  </si>
  <si>
    <t>4. 2020_05_19 at 11.32 am\live_c1_20200519_113215.jpg</t>
  </si>
  <si>
    <t>5. 2020_05_19 at 3.55 pm\live_c1_20200519_155528.jpg</t>
  </si>
  <si>
    <t>6. 2020_05_21 at 10.35 am\live_c1_20200521_103509.jpg</t>
  </si>
  <si>
    <t>7. 2020_05_22 at 1.07 pm\live_c1_20200522_130758.jpg</t>
  </si>
  <si>
    <t>8. 2020_05_23 at 2.09 pm\live_c1_20200523_140958.jpg</t>
  </si>
  <si>
    <t>9. 2020_05_23 at 8.13 pm\live_c1_20200523_201355.jpg</t>
  </si>
  <si>
    <t>10. 2020_05_24 at 10.44 am\live_c1_20200524_104435.jpg</t>
  </si>
  <si>
    <t>11. 2020_05_26 at 6.00 am\live_c1_20200526_060012.jpg</t>
  </si>
  <si>
    <t>Northbound</t>
  </si>
  <si>
    <t>13. 2020_05_30 at 2.17 pm\20200530_14-16-50-20200530_14-18-30.mp4</t>
  </si>
  <si>
    <t>13. 2020_05_30 at 2.17 pm\Dyersville Event 13 Path.png</t>
  </si>
  <si>
    <t>14. 2020_06_05 at 4.45 pm\live_c1_20200605_164501.jpg</t>
  </si>
  <si>
    <t>14. 2020_06_05 at 4.45 pm\20200605_16-44-45-20200605_16-45-32.mp4</t>
  </si>
  <si>
    <t>Camera operational</t>
  </si>
  <si>
    <t>36" x 36" Do Not Enter Signs Installed</t>
  </si>
  <si>
    <t>11 in 14.5 days (2 weeks)= 5.5 per week average (3 the 1st week, 8 the 2nd week)</t>
  </si>
  <si>
    <t>15. 2020_06_12 at 9.00 am\live_c1_20200605_164501.jpg</t>
  </si>
  <si>
    <t>15. 2020_06_12 at 9.00 am\20200612_09-00-00-20200612_09-01-00.mp4</t>
  </si>
  <si>
    <t>WWD continued all the way to the mainline. They were not seen coming back up the ramp the right way.</t>
  </si>
  <si>
    <t>16. 2020_06_14 at 2.00 pm\live_c1_20200614_140052.jpg</t>
  </si>
  <si>
    <t>16. 2020_06_14 at 2.00 pm\20200614_14-00-09-20200614_14-02-20.mp4</t>
  </si>
  <si>
    <t>17. 2020_06_16 at 9.21 am\live_c1_20200616_092153.jpg</t>
  </si>
  <si>
    <t>18. 2020_06_16 at 11.40 am\live_c1_20200616_114021.jpg</t>
  </si>
  <si>
    <t>17. 2020_06_16 at 9.21 am\20200616_09-21-02-20200616_09-22-55.mp4</t>
  </si>
  <si>
    <t>18. 2020_06_16 at 11.40 am\20200616_11-39-54-20200616_11-41-18.mp4</t>
  </si>
  <si>
    <t>7 in 21 days (3 weeks)= 2.3 per week average about 50% decrease (2 the 1st wk, 1 the 2nd wk, 4 in 3rd wk) (about 50% reduction after installing 36"x36" signed aimed about 25' south of the point the 2 edge lines join</t>
  </si>
  <si>
    <t>12. 2020_05_28 at 10.56 am\12. Image Capture.jpg</t>
  </si>
  <si>
    <t>12. 2020_05_28 at 10.56 am\20200528_10-56-38-20200528_10-57-15.mp4</t>
  </si>
  <si>
    <t>19. 2020_06_17 at 5.16 am\live_c1_20200617_051648.jpg</t>
  </si>
  <si>
    <t>19. 2020_06_17 at 5.16 am\20200617_05-16-20-20200617_05-17-05.mp4</t>
  </si>
  <si>
    <t>Stopped/Self corrected at 1st set of Wrong Way Signs</t>
  </si>
  <si>
    <t>Stopped/Self corrected just after Do Not Enter signs</t>
  </si>
  <si>
    <t>Stopped/Self corrected at 2nd set of Wrong Way Signs</t>
  </si>
  <si>
    <t>20. 2020_06_17 at 2.23 pm\live_c1_20200617_142402.jpg</t>
  </si>
  <si>
    <t>20. 2020_06_17 at 2.23 pm\20200617_14-23-24-20200617_14-25-24.mp4</t>
  </si>
  <si>
    <t>21. 2020_06_17 at 3.58 pm\live_c1_20200617_155842.jpg</t>
  </si>
  <si>
    <t>21. 2020_06_17 at 3.58 pm\20200617_15-58-14-20200617_15-59-06.mp4</t>
  </si>
  <si>
    <t>Self corrected before 1st set of wrong way signs because of oncoming traffic</t>
  </si>
  <si>
    <t>Southbound</t>
  </si>
  <si>
    <t>22. 2020_06_21 at 8.33 am\live_c1_20200621_083403.jpg</t>
  </si>
  <si>
    <t>22. 2020_06_21 at 8.33 am\20200621_08-33-54-20200621_08-34-28.mp4</t>
  </si>
  <si>
    <t>23. 2020_06_23 at 2.30 pm\live_c1_20200623_143059.jpg</t>
  </si>
  <si>
    <t>23. 2020_06_23 at 2.30 pm\20200623_14-30-29-20200623_14-31-20.mp4</t>
  </si>
  <si>
    <t>Self corrected just after the Do Not Enter signs</t>
  </si>
  <si>
    <t>24. 2020_06_25 at 8.09 am\live_c1_20200625_080945.jpg</t>
  </si>
  <si>
    <t>24. 2020_06_25 at 8.09 am\20200625_08-09-15-20200625_08-10-51.mp4</t>
  </si>
  <si>
    <t>Self corrected at the end of the ramp</t>
  </si>
  <si>
    <t>25. 2020_07_10 at 3.02 pm\live_c1_20200710_150247.JPG</t>
  </si>
  <si>
    <t>25. 2020_07_10 at 3.02 pm\20200710_15-02-29-20200710_15-03-00.mp4</t>
  </si>
  <si>
    <t>Self corrected at the second set of Do Not Enter signs</t>
  </si>
  <si>
    <t>Camera settings adjusted - e-mail issue fixed and line crossing added near ramp terminal.</t>
  </si>
  <si>
    <t>26. 2020_07_14 at 12.47 pm\live_c1_20200714_124710.jpg</t>
  </si>
  <si>
    <t>26. 2020_07_14 at 12.47 pm\20200714_12-46-35-20200714_12-47-31.mp4</t>
  </si>
  <si>
    <t>27. 2020_07_15 at 8.32 am\live_c1_20200715_083225.jpg</t>
  </si>
  <si>
    <t>27. 2020_07_15 at 8.32 am\20200715_08-31-58-20200715_08-32-55.mp4</t>
  </si>
  <si>
    <t>28. 2020_07_20 at 9.17 am\live_c1_20200720_091724.jpg</t>
  </si>
  <si>
    <t>28. 2020_07_20 at 9.17 am\20200720_09-16-55-20200720_09-18-37.mp4</t>
  </si>
  <si>
    <t>29. 2020_07_20 at 5.15 pm\live_c1_20200720_171554.jpg</t>
  </si>
  <si>
    <t>29. 2020_07_20 at 5.15 pm\20200720_17-15-05-20200720_17-20-00.mp4</t>
  </si>
  <si>
    <t>Driver backed up on the ramp and waited for another vehicle to arrive and swap passengers.</t>
  </si>
  <si>
    <t>30. 2020_07_21 at 8.39 am\live_c1_20200721_083941.jpg</t>
  </si>
  <si>
    <t>30. 2020_07_21 at 8.39 am\20200721_08-39-15-20200721_08-40-01.mp4</t>
  </si>
  <si>
    <t>31. 2020_07_21 at 10.35 am\live_c1_20200721_103536.jpg</t>
  </si>
  <si>
    <t>31. 2020_07_21 at 10.35 am\20200721_10-35-11-20200721_10-36-05.mp4</t>
  </si>
  <si>
    <t>32. 2020_07_21 at 5.27 pm\live_c1_20200721_172726.jpg</t>
  </si>
  <si>
    <t>32. 2020_07_21 at 5.27 pm\20200721_17-26-42-20200721_17-28-02.mp4</t>
  </si>
  <si>
    <t>33. 2020_07_24 at 12.12 pm\live_c1_20200724_121302.jpg</t>
  </si>
  <si>
    <t>33. 2020_07_24 at 12.12 pm\20200724_12-12-56-20200724_12-13-31.mp4</t>
  </si>
  <si>
    <t>34. 2020_07_26 at 10.36 am\live_c1_20200726_103625.jpg</t>
  </si>
  <si>
    <t>34. 2020_07_26 at 10.36 am\20200726_10-35-57-20200726_10-36-49.mp4</t>
  </si>
  <si>
    <t>35. 2020_07_26 at 3.13 pm\live_c1_20200726_151305.jpg</t>
  </si>
  <si>
    <t>35. 2020_07_26 at 3.13 pm\20200726_15-12-35-20200726_15-13-37.mp4</t>
  </si>
  <si>
    <t>36. 2020_07_26 at 6.29 pm\live_c1_20200726_182946.jpg</t>
  </si>
  <si>
    <t>36. 2020_07_26 at 6.29 pm\20200726_18-29-13-20200726_18-30-02.mp4</t>
  </si>
  <si>
    <t>37. 2020_07_28 at 3.57 pm\live_c1_20200728_155743.jpg</t>
  </si>
  <si>
    <t>37. 2020_07_28 at 3.57 pm\20200728_15-57-16-20200728_15-58-30.mp4</t>
  </si>
  <si>
    <t>Self corrected at the first wrong way arrow</t>
  </si>
  <si>
    <t>38. 2020_07_29 at 8.03 am\live_c1_20200729_080317.jpg</t>
  </si>
  <si>
    <t>38. 2020_07_29 at 8.03 am\20200729_08-02-53-20200729_08-03-26.mp4</t>
  </si>
  <si>
    <t>Self corrected at the first set of Do Not Enter signs</t>
  </si>
  <si>
    <t>39. 2020_07_29 at 4.31 pm\live_c1_20200729_163116.jpg</t>
  </si>
  <si>
    <t>39. 2020_07_29 at 4.31 pm\20200729_16-30-50-20200729_16-32-10.mp4</t>
  </si>
  <si>
    <t>Self corrected at 1st set of Wrong Way signs</t>
  </si>
  <si>
    <t>Self corrected at second set of Wrong Way signs</t>
  </si>
  <si>
    <t>40. 2020_07_30 at 8.50 am\live_c1_20200730_085044.jpg</t>
  </si>
  <si>
    <t>40. 2020_07_30 at 8.50 am\20200730_08-50-12-20200730_08-51-04.mp4</t>
  </si>
  <si>
    <t>41. 2020_07_30 at 9.08 am\live_c1_20200730_090859.jpg</t>
  </si>
  <si>
    <t>41. 2020_07_30 at 9.08 am\20200730_09-08-24-20200730_09-10-10.mp4</t>
  </si>
  <si>
    <t>42. 2020_07_30 at 10.05 am\live_c1_20200730_100549.jpg</t>
  </si>
  <si>
    <t>42. 2020_07_30 at 10.05 am\20200730_10-05-18-20200730_10-06-29.mp4</t>
  </si>
  <si>
    <t>43. 2020_07_30 at 12.17 pm\live_c1_20200730_121749.jpg</t>
  </si>
  <si>
    <t>43. 2020_07_30 at 12.17 pm\20200730_12-17-25-20200730_12-18-46.mp4</t>
  </si>
  <si>
    <t>43a</t>
  </si>
  <si>
    <t>43a. 2020_07_31 at 1.39 pm\live_c1_20200731_133916.jpg</t>
  </si>
  <si>
    <t>43a. 2020_07_31 at 1.39 pm\20200731_13-39-10-20200731_13-40-58.mp4</t>
  </si>
  <si>
    <t>Not a real WWD - escort vehicle for oversize load turned wrong way to get behind semi pulled over on ramp.</t>
  </si>
  <si>
    <t>44. 2020_08_02 at 2.56 pm\live_c1_20200802_145630.jpg</t>
  </si>
  <si>
    <t>44. 2020_08_02 at 2.56 pm\20200802_14-56-04-20200802_14-57-36.mp4</t>
  </si>
  <si>
    <t>45. 2020_08_02 at 3.33 pm\live_c1_20200802_153310.jpg</t>
  </si>
  <si>
    <t>45. 2020_08_02 at 3.33 pm\20200802_15-32-36-20200802_15-33-32.mp4</t>
  </si>
  <si>
    <t>46. 2020_08_03 at 8.38 am\live_c1_20200803_083838.jpg</t>
  </si>
  <si>
    <t>46. 2020_08_03 at 8.38 am\20200803_08-38-14-20200803_08-38-53.mp4</t>
  </si>
  <si>
    <t>46a</t>
  </si>
  <si>
    <t>Westbound</t>
  </si>
  <si>
    <t>46a. 2020_08_03 at 1.24 pm\live_c1_20200803_132459.jpg</t>
  </si>
  <si>
    <t>46a. 2020_08_03 at 1.24 pm\20200803_13-24-40-20200803_13-26-14.mp4</t>
  </si>
  <si>
    <t>Not a real WWD - detected vehicle was backing up on the ramp to check on a stopped vehicle.</t>
  </si>
  <si>
    <t>47. 2020_08_03 at 3.08 pm\live_c1_20200803_150838.jpg</t>
  </si>
  <si>
    <t>47. 2020_08_03 at 3.08 pm\20200803_15-08-13-20200803_15-08-59.mp4</t>
  </si>
  <si>
    <t>Painting improvements done: 2 x lane use arrows and "ONLY" on ML, lane use arrows, wrong way arrow, and stop bar repainted on ramp</t>
  </si>
  <si>
    <t>Correction Point</t>
  </si>
  <si>
    <t>Do Not Enters</t>
  </si>
  <si>
    <t>Wrong Ways</t>
  </si>
  <si>
    <t>End of Ramp</t>
  </si>
  <si>
    <t>11a</t>
  </si>
  <si>
    <t>18a</t>
  </si>
  <si>
    <t>Second set of Do Not Enter signs (36" x 36") installed</t>
  </si>
  <si>
    <t>Email issue fixed and earlier detection zones added</t>
  </si>
  <si>
    <t>Painting enhancements done</t>
  </si>
  <si>
    <t>48. 2020_08_04 at 12.13 pm\live_c1_20200804_121319.jpg</t>
  </si>
  <si>
    <t>48. 2020_08_04 at 12.13 pm\20200804_12-12-56-20200804_12-13-34.mp4</t>
  </si>
  <si>
    <t>Camera Installed and Operational</t>
  </si>
  <si>
    <t>Start Date</t>
  </si>
  <si>
    <t>End Date</t>
  </si>
  <si>
    <t>Number of WWDs (per week)</t>
  </si>
  <si>
    <t>By Correction Location
(per week)</t>
  </si>
  <si>
    <t>Camera Installed</t>
  </si>
  <si>
    <t>Do Not Enter Signs Added</t>
  </si>
  <si>
    <t>Detection Zones Added</t>
  </si>
  <si>
    <t>Enhanced Painting</t>
  </si>
  <si>
    <t>All WWD</t>
  </si>
  <si>
    <t>Corrected at DNEs</t>
  </si>
  <si>
    <t>Corrected at WW Signs</t>
  </si>
  <si>
    <t>Corrected at End of Ramp</t>
  </si>
  <si>
    <t>49. 2020_08_04 at 3.59 pm\live_c1_20200804_155916.jpg</t>
  </si>
  <si>
    <t>49. 2020_08_04 at 3.59 pm\20200804_15-58-53-20200804_15-59-46.mp4</t>
  </si>
  <si>
    <t>50. 2020_08_05 at 7.47 am\live_c1_20200805_074707.jpg</t>
  </si>
  <si>
    <t>50. 2020_08_05 at 7.47 am\20200805_07-46-40-20200805_07-47-28.mp4</t>
  </si>
  <si>
    <t>Self corrected just before the wrong way arrow</t>
  </si>
  <si>
    <t>Signing enhancements made: Do Not Enters upsized to 48", No Right Turn sign moved, and SE stop sign re-aimed</t>
  </si>
  <si>
    <t>WWD drove through as several construction vehicles were present adjusting signs.</t>
  </si>
  <si>
    <t>51. 2020_08_06 at 10.38 am\live_c1_20200806_103806.jpg</t>
  </si>
  <si>
    <t>51. 2020_08_06 at 10.38 am\20200806_10-37-38-20200806_10-38-46.mp4</t>
  </si>
  <si>
    <t>52. 2020_08_06 at 7.13 pm\live_c1_20200806_191334.jpg</t>
  </si>
  <si>
    <t>52. 2020_08_06 at 7.13 pm\20200806_19-13-07-20200806_19-13-56.mp4</t>
  </si>
  <si>
    <t>53. 2020_08_07 at 3.24 pm\live_c1_20200807_152443.jpg</t>
  </si>
  <si>
    <t>53. 2020_08_07 at 3.24 pm\20200807_15-24-07-20200807_15-25-10.mp4</t>
  </si>
  <si>
    <t>Self corrected at the Do Not Enter signs</t>
  </si>
  <si>
    <t>54. 2020_08_08 at 11.01 am\live_c1_20200808_110120.jpg</t>
  </si>
  <si>
    <t>54. 2020_08_08 at 11.01 am\20200808_11-00-54-20200808_11-01-36.mp4</t>
  </si>
  <si>
    <t>55. 2020_08_09 at 8.51 am\live_c1_20200809_085148.jpg</t>
  </si>
  <si>
    <t>55. 2020_08_09 at 8.51 am\20200809_08-51-21-20200809_08-52-14.mp4</t>
  </si>
  <si>
    <t>Self corrected at the Wrong Way arrow</t>
  </si>
  <si>
    <t>Second round of sign enhancements</t>
  </si>
  <si>
    <t>2nd round sign enhancements</t>
  </si>
  <si>
    <t>56. 2020_08_11 at 7.13 am\live_c1_20200811_071319.jpg</t>
  </si>
  <si>
    <t>56. 2020_08_11 at 7.13 am\20200811_07-12-57-20200811_07-13-57.mp4</t>
  </si>
  <si>
    <t>Self corrected at the second set of Wrong Way signs</t>
  </si>
  <si>
    <t>57. 2020_08_11 at 11.42 am\live_c1_20200811_114230.jpg</t>
  </si>
  <si>
    <t>57. 2020_08_11 at 11.42 am\20200811_11-42-03-20200811_11-42-52.mp4</t>
  </si>
  <si>
    <t>58. 2020_08_12 at 9.11 am\live_c1_20200812_091159.jpg</t>
  </si>
  <si>
    <t>58. 2020_08_12 at 9.11 am\20200812_09-11-31-20200812_09-12-22.mp4</t>
  </si>
  <si>
    <t>59. 2020_08_12 at 2.51 pm\live_c1_20200812_145204.jpg</t>
  </si>
  <si>
    <t>59. 2020_08_12 at 2.51 pm\20200812_14-51-35-20200812_14-53-45.mp4</t>
  </si>
  <si>
    <t>60. 2020_08_13 at 11.56 am\live_c1_20200813_115601.jpg</t>
  </si>
  <si>
    <t>60. 2020_08_13 at 11.56 am\20200813_11-55-37-20200813_11-56-51.mp4</t>
  </si>
  <si>
    <t>A wrecker turned the wrong way, and had to back up the ramp to correct.</t>
  </si>
  <si>
    <t>61. 2020_08_13 at 5.21 pm\live_c1_20200813_172158.jpg</t>
  </si>
  <si>
    <t>61. 2020_08_13 at 5.21 pm\20200813_17-21-35-20200813_17-22-17.mp4</t>
  </si>
  <si>
    <t>Self corrected shortly after the Do Not Enter signs</t>
  </si>
  <si>
    <t>62. 2020_08_14 at 4.27 pm\live_c1_20200814_162705.jpg</t>
  </si>
  <si>
    <t>62. 2020_08_14 at 4.27 pm\20200814_16-26-38-20200814_16-27-43.mp4</t>
  </si>
  <si>
    <t>Self corrected at the first set of Wrong Way signs</t>
  </si>
  <si>
    <t>63. 2020_08_17 at 9.34 am\live_c1_20200817_093427.jpg</t>
  </si>
  <si>
    <t>63. 2020_08_17 at 9.34 am\20200817_09-34-20-20200817_09-35-15.mp4</t>
  </si>
  <si>
    <t>64. 2020_08_17 at 11.52 am\live_c1_20200817_115207.jpg</t>
  </si>
  <si>
    <t>64. 2020_08_17 at 11.52 am\20200817_11-51-47-20200817_11-52-30.mp4</t>
  </si>
  <si>
    <t>Stopped and turned around at the end of the ramp (Almost had a 2nd WWD at 0:56seconds into video clip, unrelated)</t>
  </si>
  <si>
    <t>65. 2020_08_18 at 11.10 am\live_c1_20200818_111041.jpg</t>
  </si>
  <si>
    <t>65. 2020_08_18 at 11.10 am\20200818_11-10-13-20200818_11-11-43.mp4</t>
  </si>
  <si>
    <t>66. 2020_08_18 at 12.31 pm\live_c1_20200818_123124.jpg</t>
  </si>
  <si>
    <t>66. 2020_08_18 at 12.31 pm\20200818_12-31-02-20200818_12-31-49.mp4</t>
  </si>
  <si>
    <t>67. 2020_08_18 at 3.45 pm\live_c1_20200818_154510.jpg</t>
  </si>
  <si>
    <t>67. 2020_08_18 at 3.45 pm\20200818_15-44-40-20200818_15-45-36.mp4</t>
  </si>
  <si>
    <t>68. 2020_08_19 at 8.22 am\live_c1_20200819_082203.jpg</t>
  </si>
  <si>
    <t>68. 2020_08_19 at 8.22 am\20200819_08-21-36-20200819_08-22-27.mp4</t>
  </si>
  <si>
    <t>69. 2020_08_19 at 3.44 pm\live_c1_20200819_154443.jpg</t>
  </si>
  <si>
    <t>69. 2020_08_19 at 3.44 pm\20200819_15-44-20-20200819_15-45-12.mp4</t>
  </si>
  <si>
    <t>70. 2020_08_21 at 1.07 pm\live_c1_20200821_130758.jpg</t>
  </si>
  <si>
    <t>70. 2020_08_21 at 1.07 pm\20200821_13-07-17-20200821_13-08-14.mp4</t>
  </si>
  <si>
    <t>71. 2020_08_22 at 7.29 pm\live_c1_20200822_192910.jpg</t>
  </si>
  <si>
    <t>71. 2020_08_22 at 7.29 pm\20200822_19-28-47-20200822_19-29-22.mp4</t>
  </si>
  <si>
    <t>72. 2020_08_23 at 3.13 pm\live_c1_20200823_151334.jpg</t>
  </si>
  <si>
    <t>72. 2020_08_23 at 3.13 pm\20200823_15-13-13-20200823_15-13-57.mp4</t>
  </si>
  <si>
    <t>73. 2020_08_27 at 3.34 pm\live_c1_20200827_153454.jpg</t>
  </si>
  <si>
    <t>73. 2020_08_27 at 3.34 pm\20200827_15-34-31-20200827_15-35-15.mp4</t>
  </si>
  <si>
    <t>74. 2020_08_29 at 9.35 am\live_c1_20200829_093534.jpg</t>
  </si>
  <si>
    <t>75. 2020_08_29 at 10.46 am\live_c1_20200829_104649.jpg</t>
  </si>
  <si>
    <t>76. 2020_08_29 at 4.53 pm\live_c1_20200829_165345.jpg</t>
  </si>
  <si>
    <t>77. 2020_09_01 at 1.39 pm\live_c1_20200901_133906.jpg</t>
  </si>
  <si>
    <t>77. 2020_09_01 at 1.39 pm\20200901_13-38-44-20200901_13-39-43.mp4</t>
  </si>
  <si>
    <t>78. 2020_09_03 at 8.34 am\live_c1_20200903_083416.jpg</t>
  </si>
  <si>
    <t>78. 2020_09_03 at 8.34 am\20200903_08-33-44-20200903_08-34-31.mp4</t>
  </si>
  <si>
    <t>79. 2020_09_03 at 2.24 pm\live_c1_20200903_142423.jpg</t>
  </si>
  <si>
    <t>79. 2020_09_03 at 2.24 pm\20200903_14-23-57-20200903_14-24-52.mp4</t>
  </si>
  <si>
    <t>80. 2020_09_04 at 10.57 am\live_c1_20200904_105759.jpg</t>
  </si>
  <si>
    <t>80. 2020_09_04 at 10.57 am\20200904_10-57-30-20200904_10-58-30.mp4</t>
  </si>
  <si>
    <t>Flatbed truck, self corrected at the Do Not Enter signs</t>
  </si>
  <si>
    <t>81. 2020_09_05 at 10.31 am\live_c1_20200905_103124.jpg</t>
  </si>
  <si>
    <t>81. 2020_09_05 at 10.31 am\20200905_10-30-52-20200905_10-32-02.mp4</t>
  </si>
  <si>
    <t>82. 2020_09_05 at 6.11 pm\live_c1_20200905_181135.jpg</t>
  </si>
  <si>
    <t>82. 2020_09_05 at 6.11 pm\20200905_18-11-08-20200905_18-11-47.mp4</t>
  </si>
  <si>
    <t>No right turn and "Next Intersection" sign added</t>
  </si>
  <si>
    <t>No Right Turn with "Next Intersection" below added on south side of bridge</t>
  </si>
  <si>
    <t>Turned around at the exit gore</t>
  </si>
  <si>
    <t>83. 2020_09_17 at 2.56 pm\live_c1_20200917_145609.jpg</t>
  </si>
  <si>
    <t>83. 2020_09_17 at 2.56 pm\20200917_14-55-46-20200917_14-56-23.mp4</t>
  </si>
  <si>
    <t>84. 2020_09_17 at 4.36 pm\live_c1_20200917_163617.jpg</t>
  </si>
  <si>
    <t>84. 2020_09_17 at 4.36 pm\20200917_16-35-55-20200917_16-36-35.mp4</t>
  </si>
  <si>
    <t>85. 2020_09_18 at 4.01 pm\live_c1_20200918_160120.jpg</t>
  </si>
  <si>
    <t>85. 2020_09_18 at 4.01 pm\20200918_16-00-50-20200918_16-02-48.mp4</t>
  </si>
  <si>
    <t>86. 2020_09_20 at 10.31 am\live_c1_20200920_103152.jpg</t>
  </si>
  <si>
    <t>86. 2020_09_20 at 10.31 am\20200920_10-31-25-20200920_10-32-21.mp4</t>
  </si>
  <si>
    <t>87. 2020_09_20 at 1.58 pm\live_c1_20200920_135839.jpg</t>
  </si>
  <si>
    <t>87. 2020_09_20 at 1.58 pm\20200920_13-58-10-20200920_13-59-10.mp4</t>
  </si>
  <si>
    <t>88. 2020_09_22 at 2.34 pm\live_c1_20200922_143438.jpg</t>
  </si>
  <si>
    <t>88. 2020_09_22 at 2.34 pm\20200922_14-34-07-20200922_14-35-04.mp4</t>
  </si>
  <si>
    <t>89. 2020_09_23 at 11.31 am\live_c1_20200923_113135.jpg</t>
  </si>
  <si>
    <t>89. 2020_09_23 at 11.31 am\20200923_11-31-13-20200923_11-32-32.mp4</t>
  </si>
  <si>
    <t>Went all the way to mainline, then turned sharp to go WB in WB lanes</t>
  </si>
  <si>
    <t>WWD was an RV. They self-corrected at the end of the ramp</t>
  </si>
  <si>
    <t>90. 2020_09_23 at 4.42 pm\live_c1_20200923_164220.jpg</t>
  </si>
  <si>
    <t>90. 2020_09_23 at 4.42 pm\20200923_16-41-55-20200923_16-42-44.mp4</t>
  </si>
  <si>
    <t>91. 2020_09_24 at 6.55 am\live_c1_20200924_065507.jpg</t>
  </si>
  <si>
    <t>91. 2020_09_24 at 6.55 am\20200924_06-54-38-20200924_06-55-34.mp4</t>
  </si>
  <si>
    <t>92. 2020_09_24 at 12.31 pm\live_c1_20200924_123113.jpg</t>
  </si>
  <si>
    <t>92. 2020_09_24 at 12.31 pm\20200924_12-30-35-20200924_12-33-08.mp4</t>
  </si>
  <si>
    <t>93. 2020_09_26 at 12.31 pm\live_c1_20200926_123104.jpg</t>
  </si>
  <si>
    <t>93. 2020_09_26 at 12.31 pm\20200926_12-30-35-20200926_12-31-22.mp4</t>
  </si>
  <si>
    <t>94. 2020_09_27 at 6.54 pm\live_c1_20200927_185453.jpg</t>
  </si>
  <si>
    <t>94. 2020_09_27 at 6.54 pm\20200927_18-54-18-20200927_18-55-14.mp4</t>
  </si>
  <si>
    <t>95. 2020_09_29 at 10.50 am\live_c1_20200929_105025.jpg</t>
  </si>
  <si>
    <t>95. 2020_09_29 at 10.50 am\20200929_10-49-10-20200929_10-51-04.mp4</t>
  </si>
  <si>
    <t>First WWD in dark - turned onto ramp in front of another car and self corrected just after the Do Not Enter signs</t>
  </si>
  <si>
    <t>96. 2020_09_30 at 4.52 am\live_c1_20200930_045234.jpg</t>
  </si>
  <si>
    <t>96. 2020_09_30 at 4.52 am\20200930_04-52-05-20200930_04-53-00.mp4</t>
  </si>
  <si>
    <t>97. 2020_10_01 at 8.12 am\live_c1_20201001_081240.jpg</t>
  </si>
  <si>
    <t>97. 2020_10_01 at 8.12 am\20201001_08-12-05-20201001_08-13-04.mp4</t>
  </si>
  <si>
    <t>98. 2020_10_01 at 4.07 pm\live_c1_20201001_160740.jpg</t>
  </si>
  <si>
    <t>98. 2020_10_01 at 4.07 pm\20201001_16-07-13-20201001_16-08-08.mp4</t>
  </si>
  <si>
    <t>99. 2020_10_01 at 5.19 pm\live_c1_20201001_171924.jpg</t>
  </si>
  <si>
    <t>99. 2020_10_01 at 5.19 pm\20201001_17-18-57-20201001_17-20-32.mp4</t>
  </si>
  <si>
    <t>100. 2020_10_02 at 5.30 pm\live_c1_20201002_173016.jpg</t>
  </si>
  <si>
    <t>100. 2020_10_02 at 5.30 pm\20201002_17-29-54-20201002_17-30-31.mp4</t>
  </si>
  <si>
    <t>101. 2020_10_04 at 10.03 am\live_c1_20201004_100340.jpg</t>
  </si>
  <si>
    <t>101. 2020_10_04 at 10.03 am\20201004_10-03-15-20201004_10-04-00.mp4</t>
  </si>
  <si>
    <t>102. 2020_10_08 at 7.44 am\live_c1_20201008_074421.jpg</t>
  </si>
  <si>
    <t>102. 2020_10_08 at 7.44 am\20201008_07-43-55-20201008_07-44-48.mp4</t>
  </si>
  <si>
    <t>103. 2020_10_08 at 12.46 pm\live_c1_20201008_124608.jpg</t>
  </si>
  <si>
    <t>103. 2020_10_08 at 12.46 pm\20201008_12-45-43-20201008_12-46-37.mp4</t>
  </si>
  <si>
    <t>Camera malfunction - alerts were not sent 9/6/20 - 9/17/20</t>
  </si>
  <si>
    <t>Camera malfunction - alerts were not sent b/w 1:40 pm on 10/8 and 1:32 pm on 10/14</t>
  </si>
  <si>
    <t>104. 2020_10_14 at 1.48 pm\live_c1_20201014_134841.jpg</t>
  </si>
  <si>
    <t>104. 2020_10_14 at 1.48 pm\20201014_13-48-12-20201014_13-49-10.mp4</t>
  </si>
  <si>
    <t>105. 2020_10_15 at 3.05 pm\live_c1_20201015_150537.jpg</t>
  </si>
  <si>
    <t/>
  </si>
  <si>
    <t>No video saved</t>
  </si>
  <si>
    <t>107. 2020_10_16 at 10.10 am\live_c1_20201016_101027.jpg</t>
  </si>
  <si>
    <t>108. 2020_10_16 at 12.13 pm\live_c1_20201016_121346.jpg</t>
  </si>
  <si>
    <t>108. 2020_10_16 at 12.13 pm\20201016_12-13-20-20201016_12-14-12.mp4</t>
  </si>
  <si>
    <t>109. 2020_10_16 at 12.52 pm\live_c1_20201016_125204.jpg</t>
  </si>
  <si>
    <t>110. 2020_10_20 at 9.16 am\live_c1_20201020_091649.jpg</t>
  </si>
  <si>
    <t>110. 2020_10_20 at 9.16 am\20201020_09-16-25-20201020_09-17-20.mp4</t>
  </si>
  <si>
    <t>111. 2020_10_20 at 11.46 am\live_c1_20201020_114623.jpg</t>
  </si>
  <si>
    <t>Tractor turning around - no video saved.</t>
  </si>
  <si>
    <t>111. 2020_10_20 at 11.46 am\20201020_11-45-55-20201020_11-47-02.mp4</t>
  </si>
  <si>
    <t>112. 2020_10_21 at 3.31 pm\live_c1_20201021_153106.jpg</t>
  </si>
  <si>
    <t>112. 2020_10_21 at 3.31 pm\20201021_15-30-35-20201021_15-31-22.mp4</t>
  </si>
  <si>
    <t>113. 2020_10_22 at 11.50 am\live_c1_20201022_115005.jpg</t>
  </si>
  <si>
    <t>113. 2020_10_22 at 11.50 am\20201022_11-49-30-20201022_11-50-40.mp4</t>
  </si>
  <si>
    <t>114. 2020_10_22 at 3.17 pm\live_c1_20201022_151706.jpg</t>
  </si>
  <si>
    <t>114. 2020_10_22 at 3.17 pm\20201022_15-16-40-20201022_15-17-36.mp4</t>
  </si>
  <si>
    <t>Semi truck self corrected at the second set of Do Not Enter signs</t>
  </si>
  <si>
    <t>115. 2020_10_24 at 11.04 am\live_c1_20201024_110452.jpg</t>
  </si>
  <si>
    <t>115. 2020_10_24 at 11.04 am\20201024_11-04-20-20201024_11-05-38.mp4</t>
  </si>
  <si>
    <t>116. 2020_10_25 at 3.23 pm\live_c1_20201025_152357.jpg</t>
  </si>
  <si>
    <t>116. 2020_10_25 at 3.23 pm\20201025_15-23-18-20201025_15-24-40.mp4</t>
  </si>
  <si>
    <t>117. 2020_10_27 at 1.03 pm\live_c1_20201027_130324.jpg</t>
  </si>
  <si>
    <t>117. 2020_10_27 at 1.03 pm\20201027_13-02-51-20201027_13-03-45.mp4</t>
  </si>
  <si>
    <t>WWD went all the way to the end of the ramp and self-corrected in the exit gore</t>
  </si>
  <si>
    <t>118. 2020_10_28 at 4.15 pm\live_c1_20201028_161512.jpg</t>
  </si>
  <si>
    <t>118. 2020_10_28 at 4.15 pm\20201028_16-14-51-20201028_16-15-57.mp4</t>
  </si>
  <si>
    <t>119. 2020_10_28 at 4.41 pm\live_c1_20201028_164128.jpg</t>
  </si>
  <si>
    <t>119. 2020_10_28 at 4.41 pm\20201028_16-41-07-20201028_16-41-46.mp4</t>
  </si>
  <si>
    <t>120. 2020_10_29 at 10.54 am\live_c1_20201029_105431.jpg</t>
  </si>
  <si>
    <t>120. 2020_10_29 at 10.54 am\20201029_10-54-00-20201029_10-55-58.mp4</t>
  </si>
  <si>
    <t>121. 2020_10_29 at 11.36 am\live_c1_20201029_113659.jpg</t>
  </si>
  <si>
    <t>121. 2020_10_29 at 11.36 am\20201029_11-36-33-20201029_11-39-16.mp4</t>
  </si>
  <si>
    <t>122. 2020_10_29 at 4.00 pm\live_c1_20201029_160056.jpg</t>
  </si>
  <si>
    <t>122. 2020_10_29 at 4.00 pm\20201029_16-00-32-20201029_16-01-23.mp4</t>
  </si>
  <si>
    <t>123. 2020_10_30 at 8.32 am\live_c1_20201030_083221.jpg</t>
  </si>
  <si>
    <t>123. 2020_10_30 at 8.32 am\20201030_08-31-58-20201030_08-33-19.mp4</t>
  </si>
  <si>
    <t>124. 2020_11_03 at 5.40 am\live_c1_20201103_054007.jpg</t>
  </si>
  <si>
    <t>124. 2020_11_03 at 5.40 am\20201103_05-39-39-20201103_05-40-56.mp4</t>
  </si>
  <si>
    <t>125. 2020_11_04 at 9.00 am\live_c1_20201104_090015.jpg</t>
  </si>
  <si>
    <t>125. 2020_11_04 at 9.00 am\20201104_08-59-42-20201104_09-01-45.mp4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</si>
</sst>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0.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News Gothic MT"/>
      <family val="2"/>
    </font>
    <font>
      <sz val="11"/>
      <color theme="1"/>
      <name val="News Gothic MT"/>
      <family val="2"/>
    </font>
    <font>
      <i/>
      <sz val="11"/>
      <color theme="1"/>
      <name val="News Gothic MT"/>
      <family val="2"/>
    </font>
    <font>
      <u/>
      <sz val="11"/>
      <color theme="1"/>
      <name val="News Gothic MT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CD5D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/>
    <xf numFmtId="164" fontId="0" fillId="3" borderId="1" xfId="0" applyNumberFormat="1" applyFill="1" applyBorder="1"/>
    <xf numFmtId="0" fontId="0" fillId="3" borderId="1" xfId="0" applyFill="1" applyBorder="1"/>
    <xf numFmtId="0" fontId="1" fillId="3" borderId="1" xfId="1" applyFill="1" applyBorder="1"/>
    <xf numFmtId="0" fontId="3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2" xfId="0" applyFont="1" applyBorder="1"/>
    <xf numFmtId="0" fontId="6" fillId="0" borderId="3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7" fillId="3" borderId="0" xfId="0" applyFont="1" applyFill="1" applyBorder="1"/>
    <xf numFmtId="0" fontId="6" fillId="3" borderId="0" xfId="0" applyFont="1" applyFill="1" applyBorder="1"/>
    <xf numFmtId="14" fontId="6" fillId="4" borderId="1" xfId="0" applyNumberFormat="1" applyFont="1" applyFill="1" applyBorder="1" applyAlignment="1">
      <alignment horizontal="center"/>
    </xf>
    <xf numFmtId="165" fontId="6" fillId="5" borderId="0" xfId="0" applyNumberFormat="1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9" fontId="0" fillId="0" borderId="0" xfId="2" applyFont="1"/>
    <xf numFmtId="165" fontId="0" fillId="0" borderId="0" xfId="0" applyNumberFormat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9" fillId="6" borderId="1" xfId="0" applyFont="1" applyFill="1" applyBorder="1"/>
    <xf numFmtId="0" fontId="1" fillId="0" borderId="0" xfId="1" applyFill="1"/>
    <xf numFmtId="0" fontId="1" fillId="0" borderId="0" xfId="1"/>
    <xf numFmtId="0" fontId="8" fillId="3" borderId="0" xfId="0" applyFont="1" applyFill="1" applyBorder="1" applyAlignment="1">
      <alignment horizont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CD5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Wrong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Way Drivers by Correction Location</a:t>
            </a:r>
            <a:endParaRPr lang="en-US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50-4203-90EC-94EBBFF85BE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50-4203-90EC-94EBBFF85BE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50-4203-90EC-94EBBFF85B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Analysis!$E$7:$E$9</c:f>
              <c:strCache>
                <c:ptCount val="3"/>
                <c:pt idx="0">
                  <c:v>Do Not Enters</c:v>
                </c:pt>
                <c:pt idx="1">
                  <c:v>Wrong Ways</c:v>
                </c:pt>
                <c:pt idx="2">
                  <c:v>End of Ramp</c:v>
                </c:pt>
              </c:strCache>
            </c:strRef>
          </c:cat>
          <c:val>
            <c:numRef>
              <c:f>Analysis!$F$7:$F$9</c:f>
              <c:numCache>
                <c:formatCode>0.0</c:formatCode>
                <c:ptCount val="3"/>
                <c:pt idx="0">
                  <c:v>0</c:v>
                </c:pt>
                <c:pt idx="1">
                  <c:v>4.8125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8-4D0B-A58E-5689A9C221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Wrong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Way Drivers by Correction Location</a:t>
            </a:r>
            <a:endParaRPr lang="en-US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89-47B1-93D1-AAFE581529A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89-47B1-93D1-AAFE581529A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89-47B1-93D1-AAFE581529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Analysis!$E$7:$E$9</c:f>
              <c:strCache>
                <c:ptCount val="3"/>
                <c:pt idx="0">
                  <c:v>Do Not Enters</c:v>
                </c:pt>
                <c:pt idx="1">
                  <c:v>Wrong Ways</c:v>
                </c:pt>
                <c:pt idx="2">
                  <c:v>End of Ramp</c:v>
                </c:pt>
              </c:strCache>
            </c:strRef>
          </c:cat>
          <c:val>
            <c:numRef>
              <c:f>Analysis!$F$22:$F$24</c:f>
              <c:numCache>
                <c:formatCode>0.0</c:formatCode>
                <c:ptCount val="3"/>
                <c:pt idx="0">
                  <c:v>0.46666666666666667</c:v>
                </c:pt>
                <c:pt idx="1">
                  <c:v>1.8666666666666667</c:v>
                </c:pt>
                <c:pt idx="2">
                  <c:v>0.70000000000000007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89-47B1-93D1-AAFE581529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Wrong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Way Drivers by Correction Location</a:t>
            </a:r>
            <a:endParaRPr lang="en-US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E3-4D57-B0F2-390E777F6B7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E3-4D57-B0F2-390E777F6B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E3-4D57-B0F2-390E777F6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Analysis!$E$7:$E$9</c:f>
              <c:strCache>
                <c:ptCount val="3"/>
                <c:pt idx="0">
                  <c:v>Do Not Enters</c:v>
                </c:pt>
                <c:pt idx="1">
                  <c:v>Wrong Ways</c:v>
                </c:pt>
                <c:pt idx="2">
                  <c:v>End of Ramp</c:v>
                </c:pt>
              </c:strCache>
            </c:strRef>
          </c:cat>
          <c:val>
            <c:numRef>
              <c:f>Analysis!$F$37:$F$39</c:f>
              <c:numCache>
                <c:formatCode>0.0</c:formatCode>
                <c:ptCount val="3"/>
                <c:pt idx="0">
                  <c:v>2.1538461538461537</c:v>
                </c:pt>
                <c:pt idx="1">
                  <c:v>1.0769230769230769</c:v>
                </c:pt>
                <c:pt idx="2">
                  <c:v>0.53846153846153844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E3-4D57-B0F2-390E777F6B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Wrong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Way Drivers by Correction Location</a:t>
            </a:r>
            <a:endParaRPr lang="en-US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E9-4322-B76F-F11839C0D45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E9-4322-B76F-F11839C0D45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E9-4322-B76F-F11839C0D4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Analysis!$E$7:$E$9</c:f>
              <c:strCache>
                <c:ptCount val="3"/>
                <c:pt idx="0">
                  <c:v>Do Not Enters</c:v>
                </c:pt>
                <c:pt idx="1">
                  <c:v>Wrong Ways</c:v>
                </c:pt>
                <c:pt idx="2">
                  <c:v>End of Ramp</c:v>
                </c:pt>
              </c:strCache>
            </c:strRef>
          </c:cat>
          <c:val>
            <c:numRef>
              <c:f>Analysis!$F$52:$F$54</c:f>
              <c:numCache>
                <c:formatCode>0.0</c:formatCode>
                <c:ptCount val="3"/>
                <c:pt idx="0">
                  <c:v>5.5</c:v>
                </c:pt>
                <c:pt idx="1">
                  <c:v>3.5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E9-4322-B76F-F11839C0D4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n-US"/>
              <a:t>Wrong way drivers: proportion correcting in</a:t>
            </a:r>
            <a:r>
              <a:rPr lang="en-US" baseline="0"/>
              <a:t> each zone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Analysis!$S$5</c:f>
              <c:strCache>
                <c:ptCount val="1"/>
                <c:pt idx="0">
                  <c:v>Corrected at DNEs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Analysis!$R$6:$R$10</c:f>
              <c:strCache>
                <c:ptCount val="5"/>
                <c:pt idx="0">
                  <c:v>Camera Installed</c:v>
                </c:pt>
                <c:pt idx="1">
                  <c:v>Do Not Enter Signs Added</c:v>
                </c:pt>
                <c:pt idx="2">
                  <c:v>Detection Zones Added</c:v>
                </c:pt>
                <c:pt idx="3">
                  <c:v>Enhanced Painting</c:v>
                </c:pt>
                <c:pt idx="4">
                  <c:v>2nd round sign enhancements</c:v>
                </c:pt>
              </c:strCache>
            </c:strRef>
          </c:cat>
          <c:val>
            <c:numRef>
              <c:f>Analysis!$S$6:$S$10</c:f>
              <c:numCache>
                <c:formatCode>0%</c:formatCode>
                <c:ptCount val="5"/>
                <c:pt idx="0">
                  <c:v>0</c:v>
                </c:pt>
                <c:pt idx="1">
                  <c:v>0.15384615384615383</c:v>
                </c:pt>
                <c:pt idx="2">
                  <c:v>0.5714285714285714</c:v>
                </c:pt>
                <c:pt idx="3">
                  <c:v>0.61111111111111116</c:v>
                </c:pt>
                <c:pt idx="4">
                  <c:v>0.59375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E-4E9C-9456-7182F2EF931E}"/>
            </c:ext>
          </c:extLst>
        </c:ser>
        <c:ser>
          <c:idx val="1"/>
          <c:order val="1"/>
          <c:tx>
            <c:strRef>
              <c:f>Analysis!$T$5</c:f>
              <c:strCache>
                <c:ptCount val="1"/>
                <c:pt idx="0">
                  <c:v>Corrected at WW Signs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5559481743227326E-2"/>
                  <c:y val="4.147227219395177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9E-4E9C-9456-7182F2EF931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Analysis!$R$6:$R$10</c:f>
              <c:strCache>
                <c:ptCount val="5"/>
                <c:pt idx="0">
                  <c:v>Camera Installed</c:v>
                </c:pt>
                <c:pt idx="1">
                  <c:v>Do Not Enter Signs Added</c:v>
                </c:pt>
                <c:pt idx="2">
                  <c:v>Detection Zones Added</c:v>
                </c:pt>
                <c:pt idx="3">
                  <c:v>Enhanced Painting</c:v>
                </c:pt>
                <c:pt idx="4">
                  <c:v>2nd round sign enhancements</c:v>
                </c:pt>
              </c:strCache>
            </c:strRef>
          </c:cat>
          <c:val>
            <c:numRef>
              <c:f>Analysis!$T$6:$T$10</c:f>
              <c:numCache>
                <c:formatCode>0%</c:formatCode>
                <c:ptCount val="5"/>
                <c:pt idx="0">
                  <c:v>1</c:v>
                </c:pt>
                <c:pt idx="1">
                  <c:v>0.61538461538461531</c:v>
                </c:pt>
                <c:pt idx="2">
                  <c:v>0.2857142857142857</c:v>
                </c:pt>
                <c:pt idx="3">
                  <c:v>0.3888888888888889</c:v>
                </c:pt>
                <c:pt idx="4">
                  <c:v>0.375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E-4E9C-9456-7182F2EF931E}"/>
            </c:ext>
          </c:extLst>
        </c:ser>
        <c:ser>
          <c:idx val="2"/>
          <c:order val="2"/>
          <c:tx>
            <c:strRef>
              <c:f>Analysis!$U$5</c:f>
              <c:strCache>
                <c:ptCount val="1"/>
                <c:pt idx="0">
                  <c:v>Corrected at End of Ramp</c:v>
                </c:pt>
              </c:strCache>
            </c:strRef>
          </c:tx>
          <c:spPr>
            <a:ln w="19050" cap="rnd" cmpd="sng" algn="ctr">
              <a:solidFill>
                <a:schemeClr val="accent3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0848056537102474E-2"/>
                  <c:y val="-1.6588908877580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9E-4E9C-9456-7182F2EF931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Analysis!$R$6:$R$10</c:f>
              <c:strCache>
                <c:ptCount val="5"/>
                <c:pt idx="0">
                  <c:v>Camera Installed</c:v>
                </c:pt>
                <c:pt idx="1">
                  <c:v>Do Not Enter Signs Added</c:v>
                </c:pt>
                <c:pt idx="2">
                  <c:v>Detection Zones Added</c:v>
                </c:pt>
                <c:pt idx="3">
                  <c:v>Enhanced Painting</c:v>
                </c:pt>
                <c:pt idx="4">
                  <c:v>2nd round sign enhancements</c:v>
                </c:pt>
              </c:strCache>
            </c:strRef>
          </c:cat>
          <c:val>
            <c:numRef>
              <c:f>Analysis!$U$6:$U$10</c:f>
              <c:numCache>
                <c:formatCode>0%</c:formatCode>
                <c:ptCount val="5"/>
                <c:pt idx="0">
                  <c:v>0</c:v>
                </c:pt>
                <c:pt idx="1">
                  <c:v>0.23076923076923075</c:v>
                </c:pt>
                <c:pt idx="2">
                  <c:v>0.14285714285714285</c:v>
                </c:pt>
                <c:pt idx="3">
                  <c:v>0</c:v>
                </c:pt>
                <c:pt idx="4">
                  <c:v>3.125E-2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9E-4E9C-9456-7182F2EF931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60198064"/>
        <c:axId val="960198392"/>
      </c:lineChart>
      <c:catAx>
        <c:axId val="96019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198392"/>
        <c:crosses val="autoZero"/>
        <c:auto val="1"/>
        <c:lblAlgn val="ctr"/>
        <c:lblOffset val="100"/>
        <c:noMultiLvlLbl val="0"/>
      </c:catAx>
      <c:valAx>
        <c:axId val="9601983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96019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n-US"/>
              <a:t>wrong way drivers by correction location (per week)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Analysis!$S$12</c:f>
              <c:strCache>
                <c:ptCount val="1"/>
                <c:pt idx="0">
                  <c:v>All WWD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Analysis!$R$13:$R$17</c:f>
              <c:strCache>
                <c:ptCount val="5"/>
                <c:pt idx="0">
                  <c:v>Camera Installed</c:v>
                </c:pt>
                <c:pt idx="1">
                  <c:v>Do Not Enter Signs Added</c:v>
                </c:pt>
                <c:pt idx="2">
                  <c:v>Detection Zones Added</c:v>
                </c:pt>
                <c:pt idx="3">
                  <c:v>Enhanced Painting</c:v>
                </c:pt>
                <c:pt idx="4">
                  <c:v>2nd round sign enhancements</c:v>
                </c:pt>
              </c:strCache>
            </c:strRef>
          </c:cat>
          <c:val>
            <c:numRef>
              <c:f>Analysis!$S$13:$S$17</c:f>
              <c:numCache>
                <c:formatCode>0.0</c:formatCode>
                <c:ptCount val="5"/>
                <c:pt idx="0">
                  <c:v>4.8125</c:v>
                </c:pt>
                <c:pt idx="1">
                  <c:v>3.0333333333333337</c:v>
                </c:pt>
                <c:pt idx="2">
                  <c:v>3.7692307692307692</c:v>
                </c:pt>
                <c:pt idx="3">
                  <c:v>9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A4-436F-BB7A-6C114AFC0F1E}"/>
            </c:ext>
          </c:extLst>
        </c:ser>
        <c:ser>
          <c:idx val="1"/>
          <c:order val="1"/>
          <c:tx>
            <c:strRef>
              <c:f>Analysis!$T$12</c:f>
              <c:strCache>
                <c:ptCount val="1"/>
                <c:pt idx="0">
                  <c:v>Corrected at DNEs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3.3539140940715702E-2"/>
                  <c:y val="-3.0346131077365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A4-436F-BB7A-6C114AFC0F1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Analysis!$R$13:$R$17</c:f>
              <c:strCache>
                <c:ptCount val="5"/>
                <c:pt idx="0">
                  <c:v>Camera Installed</c:v>
                </c:pt>
                <c:pt idx="1">
                  <c:v>Do Not Enter Signs Added</c:v>
                </c:pt>
                <c:pt idx="2">
                  <c:v>Detection Zones Added</c:v>
                </c:pt>
                <c:pt idx="3">
                  <c:v>Enhanced Painting</c:v>
                </c:pt>
                <c:pt idx="4">
                  <c:v>2nd round sign enhancements</c:v>
                </c:pt>
              </c:strCache>
            </c:strRef>
          </c:cat>
          <c:val>
            <c:numRef>
              <c:f>Analysis!$T$13:$T$17</c:f>
              <c:numCache>
                <c:formatCode>0.0</c:formatCode>
                <c:ptCount val="5"/>
                <c:pt idx="0">
                  <c:v>0</c:v>
                </c:pt>
                <c:pt idx="1">
                  <c:v>0.46666666666666667</c:v>
                </c:pt>
                <c:pt idx="2">
                  <c:v>2.1538461538461537</c:v>
                </c:pt>
                <c:pt idx="3">
                  <c:v>5.5</c:v>
                </c:pt>
                <c:pt idx="4">
                  <c:v>4.15625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A4-436F-BB7A-6C114AFC0F1E}"/>
            </c:ext>
          </c:extLst>
        </c:ser>
        <c:ser>
          <c:idx val="2"/>
          <c:order val="2"/>
          <c:tx>
            <c:strRef>
              <c:f>Analysis!$U$12</c:f>
              <c:strCache>
                <c:ptCount val="1"/>
                <c:pt idx="0">
                  <c:v>Corrected at WW Signs</c:v>
                </c:pt>
              </c:strCache>
            </c:strRef>
          </c:tx>
          <c:spPr>
            <a:ln w="19050" cap="rnd" cmpd="sng" algn="ctr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A4-436F-BB7A-6C114AFC0F1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Analysis!$R$13:$R$17</c:f>
              <c:strCache>
                <c:ptCount val="5"/>
                <c:pt idx="0">
                  <c:v>Camera Installed</c:v>
                </c:pt>
                <c:pt idx="1">
                  <c:v>Do Not Enter Signs Added</c:v>
                </c:pt>
                <c:pt idx="2">
                  <c:v>Detection Zones Added</c:v>
                </c:pt>
                <c:pt idx="3">
                  <c:v>Enhanced Painting</c:v>
                </c:pt>
                <c:pt idx="4">
                  <c:v>2nd round sign enhancements</c:v>
                </c:pt>
              </c:strCache>
            </c:strRef>
          </c:cat>
          <c:val>
            <c:numRef>
              <c:f>Analysis!$U$13:$U$17</c:f>
              <c:numCache>
                <c:formatCode>0.0</c:formatCode>
                <c:ptCount val="5"/>
                <c:pt idx="0">
                  <c:v>4.8125</c:v>
                </c:pt>
                <c:pt idx="1">
                  <c:v>1.8666666666666667</c:v>
                </c:pt>
                <c:pt idx="2">
                  <c:v>1.0769230769230769</c:v>
                </c:pt>
                <c:pt idx="3">
                  <c:v>3.5</c:v>
                </c:pt>
                <c:pt idx="4">
                  <c:v>2.625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A4-436F-BB7A-6C114AFC0F1E}"/>
            </c:ext>
          </c:extLst>
        </c:ser>
        <c:ser>
          <c:idx val="3"/>
          <c:order val="3"/>
          <c:tx>
            <c:strRef>
              <c:f>Analysis!$V$12</c:f>
              <c:strCache>
                <c:ptCount val="1"/>
                <c:pt idx="0">
                  <c:v>Corrected at End of Ramp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2.4132909312261894E-2"/>
                  <c:y val="3.980092221175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A4-436F-BB7A-6C114AFC0F1E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A4-436F-BB7A-6C114AFC0F1E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96-4E2D-81F8-1530FFAF2632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0C-47AC-A1C8-A10BA582A55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Analysis!$R$13:$R$17</c:f>
              <c:strCache>
                <c:ptCount val="5"/>
                <c:pt idx="0">
                  <c:v>Camera Installed</c:v>
                </c:pt>
                <c:pt idx="1">
                  <c:v>Do Not Enter Signs Added</c:v>
                </c:pt>
                <c:pt idx="2">
                  <c:v>Detection Zones Added</c:v>
                </c:pt>
                <c:pt idx="3">
                  <c:v>Enhanced Painting</c:v>
                </c:pt>
                <c:pt idx="4">
                  <c:v>2nd round sign enhancements</c:v>
                </c:pt>
              </c:strCache>
            </c:strRef>
          </c:cat>
          <c:val>
            <c:numRef>
              <c:f>Analysis!$V$13:$V$17</c:f>
              <c:numCache>
                <c:formatCode>0.0</c:formatCode>
                <c:ptCount val="5"/>
                <c:pt idx="0">
                  <c:v>0</c:v>
                </c:pt>
                <c:pt idx="1">
                  <c:v>0.70000000000000007</c:v>
                </c:pt>
                <c:pt idx="2">
                  <c:v>0.53846153846153844</c:v>
                </c:pt>
                <c:pt idx="3">
                  <c:v>0</c:v>
                </c:pt>
                <c:pt idx="4">
                  <c:v>0.21875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A4-436F-BB7A-6C114AFC0F1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87999632"/>
        <c:axId val="887998648"/>
      </c:lineChart>
      <c:catAx>
        <c:axId val="88799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998648"/>
        <c:crosses val="autoZero"/>
        <c:auto val="1"/>
        <c:lblAlgn val="ctr"/>
        <c:lblOffset val="100"/>
        <c:noMultiLvlLbl val="0"/>
      </c:catAx>
      <c:valAx>
        <c:axId val="887998648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88799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Wrong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Way Drivers by Correction Location</a:t>
            </a:r>
            <a:endParaRPr lang="en-US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73-4F8B-9A5A-E10F269A4AE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73-4F8B-9A5A-E10F269A4AE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73-4F8B-9A5A-E10F269A4A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Analysis!$E$67:$E$69</c:f>
              <c:strCache>
                <c:ptCount val="3"/>
                <c:pt idx="0">
                  <c:v>Do Not Enters</c:v>
                </c:pt>
                <c:pt idx="1">
                  <c:v>Wrong Ways</c:v>
                </c:pt>
                <c:pt idx="2">
                  <c:v>End of Ramp</c:v>
                </c:pt>
              </c:strCache>
            </c:strRef>
          </c:cat>
          <c:val>
            <c:numRef>
              <c:f>Analysis!$F$67:$F$69</c:f>
              <c:numCache>
                <c:formatCode>0.0</c:formatCode>
                <c:ptCount val="3"/>
                <c:pt idx="0">
                  <c:v>4.15625</c:v>
                </c:pt>
                <c:pt idx="1">
                  <c:v>2.625</c:v>
                </c:pt>
                <c:pt idx="2">
                  <c:v>0.21875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73-4F8B-9A5A-E10F269A4AE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Wrong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Way Drivers by Correction Location</a:t>
            </a:r>
            <a:endParaRPr lang="en-US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C8-4460-A534-C7DFEECFA35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C8-4460-A534-C7DFEECFA35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C8-4460-A534-C7DFEECFA3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Analysis!$E$67:$E$69</c:f>
              <c:strCache>
                <c:ptCount val="3"/>
                <c:pt idx="0">
                  <c:v>Do Not Enters</c:v>
                </c:pt>
                <c:pt idx="1">
                  <c:v>Wrong Ways</c:v>
                </c:pt>
                <c:pt idx="2">
                  <c:v>End of Ramp</c:v>
                </c:pt>
              </c:strCache>
            </c:strRef>
          </c:cat>
          <c:val>
            <c:numRef>
              <c:f>Analysis!$F$82:$F$84</c:f>
              <c:numCache>
                <c:formatCode>0.0</c:formatCode>
                <c:ptCount val="3"/>
                <c:pt idx="0">
                  <c:v>2.38</c:v>
                </c:pt>
                <c:pt idx="1">
                  <c:v>2.52</c:v>
                </c:pt>
                <c:pt idx="2">
                  <c:v>0.55999999999999994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C8-4460-A534-C7DFEECFA3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1</xdr:row>
      <xdr:rowOff>166687</xdr:rowOff>
    </xdr:from>
    <xdr:to>
      <xdr:col>13</xdr:col>
      <xdr:colOff>323850</xdr:colOff>
      <xdr:row>13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AEBDE5-07ED-4878-BEFE-A4D18F7A2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400050</xdr:colOff>
      <xdr:row>16</xdr:row>
      <xdr:rowOff>166687</xdr:rowOff>
    </xdr:from>
    <xdr:to>
      <xdr:col>13</xdr:col>
      <xdr:colOff>323850</xdr:colOff>
      <xdr:row>28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337E17-2A35-4C58-AF2A-C70D2D85B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400050</xdr:colOff>
      <xdr:row>31</xdr:row>
      <xdr:rowOff>166687</xdr:rowOff>
    </xdr:from>
    <xdr:to>
      <xdr:col>13</xdr:col>
      <xdr:colOff>323850</xdr:colOff>
      <xdr:row>43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D2FE21B-C4DB-4EFD-8524-31AD34CBB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400050</xdr:colOff>
      <xdr:row>46</xdr:row>
      <xdr:rowOff>166687</xdr:rowOff>
    </xdr:from>
    <xdr:to>
      <xdr:col>13</xdr:col>
      <xdr:colOff>323850</xdr:colOff>
      <xdr:row>58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7A1071-92BD-499A-8F81-D046D722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142875</xdr:colOff>
      <xdr:row>0</xdr:row>
      <xdr:rowOff>409575</xdr:rowOff>
    </xdr:from>
    <xdr:to>
      <xdr:col>35</xdr:col>
      <xdr:colOff>257175</xdr:colOff>
      <xdr:row>11</xdr:row>
      <xdr:rowOff>147637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4660A30-3D42-4C78-9D13-7C46F54320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114299</xdr:colOff>
      <xdr:row>12</xdr:row>
      <xdr:rowOff>166687</xdr:rowOff>
    </xdr:from>
    <xdr:to>
      <xdr:col>35</xdr:col>
      <xdr:colOff>295275</xdr:colOff>
      <xdr:row>25</xdr:row>
      <xdr:rowOff>133350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B9440F3-1E1E-4010-AD75-2C7328823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400050</xdr:colOff>
      <xdr:row>61</xdr:row>
      <xdr:rowOff>166687</xdr:rowOff>
    </xdr:from>
    <xdr:to>
      <xdr:col>13</xdr:col>
      <xdr:colOff>323850</xdr:colOff>
      <xdr:row>73</xdr:row>
      <xdr:rowOff>57150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A3573DE-B2D0-482B-B555-B728ADE94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400050</xdr:colOff>
      <xdr:row>76</xdr:row>
      <xdr:rowOff>166687</xdr:rowOff>
    </xdr:from>
    <xdr:to>
      <xdr:col>13</xdr:col>
      <xdr:colOff>323850</xdr:colOff>
      <xdr:row>88</xdr:row>
      <xdr:rowOff>57150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F0555F4-26CA-4265-BCF4-7DB9B5674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62.%202020_08_14%20at%204.27%20pm\20200814_16-26-38-20200814_16-27-43.mp4" TargetMode="External"/><Relationship Id="rId21" Type="http://schemas.openxmlformats.org/officeDocument/2006/relationships/hyperlink" Target="18.%202020_06_16%20at%2011.40%20am\live_c1_20200616_114021.jpg" TargetMode="External"/><Relationship Id="rId42" Type="http://schemas.openxmlformats.org/officeDocument/2006/relationships/hyperlink" Target="27.%202020_07_15%20at%208.32%20am\live_c1_20200715_083225.jpg" TargetMode="External"/><Relationship Id="rId63" Type="http://schemas.openxmlformats.org/officeDocument/2006/relationships/hyperlink" Target="37.%202020_07_28%20at%203.57%20pm\20200728_15-57-16-20200728_15-58-30.mp4" TargetMode="External"/><Relationship Id="rId84" Type="http://schemas.openxmlformats.org/officeDocument/2006/relationships/hyperlink" Target="46a.%202020_08_03%20at%201.24%20pm\live_c1_20200803_132459.jpg" TargetMode="External"/><Relationship Id="rId138" Type="http://schemas.openxmlformats.org/officeDocument/2006/relationships/hyperlink" Target="73.%202020_08_27%20at%203.34%20pm\live_c1_20200827_153454.jpg" TargetMode="External"/><Relationship Id="rId159" Type="http://schemas.openxmlformats.org/officeDocument/2006/relationships/hyperlink" Target="85.%202020_09_18%20at%204.01%20pm\live_c1_20200918_160120.jpg" TargetMode="External"/><Relationship Id="rId170" Type="http://schemas.openxmlformats.org/officeDocument/2006/relationships/hyperlink" Target="90.%202020_09_23%20at%204.42%20pm\20200923_16-41-55-20200923_16-42-44.mp4" TargetMode="External"/><Relationship Id="rId191" Type="http://schemas.openxmlformats.org/officeDocument/2006/relationships/hyperlink" Target="101.%202020_10_04%20at%2010.03%20am\live_c1_20201004_100340.jpg" TargetMode="External"/><Relationship Id="rId205" Type="http://schemas.openxmlformats.org/officeDocument/2006/relationships/hyperlink" Target="111.%202020_10_20%20at%2011.46%20am\live_c1_20201020_114623.jpg" TargetMode="External"/><Relationship Id="rId226" Type="http://schemas.openxmlformats.org/officeDocument/2006/relationships/hyperlink" Target="121.%202020_10_29%20at%2011.36%20am\live_c1_20201029_113659.jpg" TargetMode="External"/><Relationship Id="rId107" Type="http://schemas.openxmlformats.org/officeDocument/2006/relationships/hyperlink" Target="57.%202020_08_11%20at%2011.42%20am\20200811_11-42-03-20200811_11-42-52.mp4" TargetMode="External"/><Relationship Id="rId11" Type="http://schemas.openxmlformats.org/officeDocument/2006/relationships/hyperlink" Target="11.%202020_05_26%20at%206.00%20am\live_c1_20200526_060012.jpg" TargetMode="External"/><Relationship Id="rId32" Type="http://schemas.openxmlformats.org/officeDocument/2006/relationships/hyperlink" Target="22.%202020_06_21%20at%208.33%20am\live_c1_20200621_083403.jpg" TargetMode="External"/><Relationship Id="rId53" Type="http://schemas.openxmlformats.org/officeDocument/2006/relationships/hyperlink" Target="32.%202020_07_21%20at%205.27%20pm\20200721_17-26-42-20200721_17-28-02.mp4" TargetMode="External"/><Relationship Id="rId74" Type="http://schemas.openxmlformats.org/officeDocument/2006/relationships/hyperlink" Target="43.%202020_07_30%20at%2012.17%20pm\live_c1_20200730_121749.jpg" TargetMode="External"/><Relationship Id="rId128" Type="http://schemas.openxmlformats.org/officeDocument/2006/relationships/hyperlink" Target="68.%202020_08_19%20at%208.22%20am\live_c1_20200819_082203.jpg" TargetMode="External"/><Relationship Id="rId149" Type="http://schemas.openxmlformats.org/officeDocument/2006/relationships/hyperlink" Target="80.%202020_09_04%20at%2010.57%20am\live_c1_20200904_105759.jpg" TargetMode="External"/><Relationship Id="rId5" Type="http://schemas.openxmlformats.org/officeDocument/2006/relationships/hyperlink" Target="5.%202020_05_19%20at%203.55%20pm\live_c1_20200519_155528.jpg" TargetMode="External"/><Relationship Id="rId95" Type="http://schemas.openxmlformats.org/officeDocument/2006/relationships/hyperlink" Target="51.%202020_08_06%20at%2010.38%20am\20200806_10-37-38-20200806_10-38-46.mp4" TargetMode="External"/><Relationship Id="rId160" Type="http://schemas.openxmlformats.org/officeDocument/2006/relationships/hyperlink" Target="85.%202020_09_18%20at%204.01%20pm\20200918_16-00-50-20200918_16-02-48.mp4" TargetMode="External"/><Relationship Id="rId181" Type="http://schemas.openxmlformats.org/officeDocument/2006/relationships/hyperlink" Target="96.%202020_09_30%20at%204.52%20am\live_c1_20200930_045234.jpg" TargetMode="External"/><Relationship Id="rId216" Type="http://schemas.openxmlformats.org/officeDocument/2006/relationships/hyperlink" Target="116.%202020_10_25%20at%203.23%20pm\live_c1_20201025_152357.jpg" TargetMode="External"/><Relationship Id="rId22" Type="http://schemas.openxmlformats.org/officeDocument/2006/relationships/hyperlink" Target="17.%202020_06_16%20at%209.21%20am\20200616_09-21-02-20200616_09-22-55.mp4" TargetMode="External"/><Relationship Id="rId43" Type="http://schemas.openxmlformats.org/officeDocument/2006/relationships/hyperlink" Target="27.%202020_07_15%20at%208.32%20am\20200715_08-31-58-20200715_08-32-55.mp4" TargetMode="External"/><Relationship Id="rId64" Type="http://schemas.openxmlformats.org/officeDocument/2006/relationships/hyperlink" Target="38.%202020_07_29%20at%208.03%20am\live_c1_20200729_080317.jpg" TargetMode="External"/><Relationship Id="rId118" Type="http://schemas.openxmlformats.org/officeDocument/2006/relationships/hyperlink" Target="63.%202020_08_17%20at%209.34%20am\live_c1_20200817_093427.jpg" TargetMode="External"/><Relationship Id="rId139" Type="http://schemas.openxmlformats.org/officeDocument/2006/relationships/hyperlink" Target="73.%202020_08_27%20at%203.34%20pm\20200827_15-34-31-20200827_15-35-15.mp4" TargetMode="External"/><Relationship Id="rId80" Type="http://schemas.openxmlformats.org/officeDocument/2006/relationships/hyperlink" Target="45.%202020_08_02%20at%203.33%20pm\live_c1_20200802_153310.jpg" TargetMode="External"/><Relationship Id="rId85" Type="http://schemas.openxmlformats.org/officeDocument/2006/relationships/hyperlink" Target="46a.%202020_08_03%20at%201.24%20pm\20200803_13-24-40-20200803_13-26-14.mp4" TargetMode="External"/><Relationship Id="rId150" Type="http://schemas.openxmlformats.org/officeDocument/2006/relationships/hyperlink" Target="80.%202020_09_04%20at%2010.57%20am\20200904_10-57-30-20200904_10-58-30.mp4" TargetMode="External"/><Relationship Id="rId155" Type="http://schemas.openxmlformats.org/officeDocument/2006/relationships/hyperlink" Target="83.%202020_09_17%20at%202.56%20pm\live_c1_20200917_145609.jpg" TargetMode="External"/><Relationship Id="rId171" Type="http://schemas.openxmlformats.org/officeDocument/2006/relationships/hyperlink" Target="91.%202020_09_24%20at%206.55%20am\live_c1_20200924_065507.jpg" TargetMode="External"/><Relationship Id="rId176" Type="http://schemas.openxmlformats.org/officeDocument/2006/relationships/hyperlink" Target="93.%202020_09_26%20at%2012.31%20pm\20200926_12-30-35-20200926_12-31-22.mp4" TargetMode="External"/><Relationship Id="rId192" Type="http://schemas.openxmlformats.org/officeDocument/2006/relationships/hyperlink" Target="101.%202020_10_04%20at%2010.03%20am\20201004_10-03-15-20201004_10-04-00.mp4" TargetMode="External"/><Relationship Id="rId197" Type="http://schemas.openxmlformats.org/officeDocument/2006/relationships/hyperlink" Target="104.%202020_10_14%20at%201.48%20pm\live_c1_20201014_134841.jpg" TargetMode="External"/><Relationship Id="rId206" Type="http://schemas.openxmlformats.org/officeDocument/2006/relationships/hyperlink" Target="110.%202020_10_20%20at%209.16%20am\20201020_09-16-25-20201020_09-17-20.mp4" TargetMode="External"/><Relationship Id="rId227" Type="http://schemas.openxmlformats.org/officeDocument/2006/relationships/hyperlink" Target="121.%202020_10_29%20at%2011.36%20am\20201029_11-36-33-20201029_11-39-16.mp4" TargetMode="External"/><Relationship Id="rId201" Type="http://schemas.openxmlformats.org/officeDocument/2006/relationships/hyperlink" Target="108.%202020_10_16%20at%2012.13%20pm\live_c1_20201016_121346.jpg" TargetMode="External"/><Relationship Id="rId222" Type="http://schemas.openxmlformats.org/officeDocument/2006/relationships/hyperlink" Target="119.%202020_10_28%20at%204.41%20pm\live_c1_20201028_164128.jpg" TargetMode="External"/><Relationship Id="rId12" Type="http://schemas.openxmlformats.org/officeDocument/2006/relationships/hyperlink" Target="13.%202020_05_30%20at%202.17%20pm\20200530_14-16-50-20200530_14-18-30.mp4" TargetMode="External"/><Relationship Id="rId17" Type="http://schemas.openxmlformats.org/officeDocument/2006/relationships/hyperlink" Target="15.%202020_06_12%20at%209.00%20am\20200612_09-00-00-20200612_09-01-00.mp4" TargetMode="External"/><Relationship Id="rId33" Type="http://schemas.openxmlformats.org/officeDocument/2006/relationships/hyperlink" Target="22.%202020_06_21%20at%208.33%20am\20200621_08-33-54-20200621_08-34-28.mp4" TargetMode="External"/><Relationship Id="rId38" Type="http://schemas.openxmlformats.org/officeDocument/2006/relationships/hyperlink" Target="25.%202020_07_10%20at%203.02%20pm\live_c1_20200710_150247.JPG" TargetMode="External"/><Relationship Id="rId59" Type="http://schemas.openxmlformats.org/officeDocument/2006/relationships/hyperlink" Target="34.%202020_07_26%20at%2010.36%20am\20200726_10-35-57-20200726_10-36-49.mp4" TargetMode="External"/><Relationship Id="rId103" Type="http://schemas.openxmlformats.org/officeDocument/2006/relationships/hyperlink" Target="55.%202020_08_09%20at%208.51%20am\20200809_08-51-21-20200809_08-52-14.mp4" TargetMode="External"/><Relationship Id="rId108" Type="http://schemas.openxmlformats.org/officeDocument/2006/relationships/hyperlink" Target="58.%202020_08_12%20at%209.11%20am\live_c1_20200812_091159.jpg" TargetMode="External"/><Relationship Id="rId124" Type="http://schemas.openxmlformats.org/officeDocument/2006/relationships/hyperlink" Target="65.%202020_08_18%20at%2011.10%20am\20200818_11-10-13-20200818_11-11-43.mp4" TargetMode="External"/><Relationship Id="rId129" Type="http://schemas.openxmlformats.org/officeDocument/2006/relationships/hyperlink" Target="68.%202020_08_19%20at%208.22%20am\20200819_08-21-36-20200819_08-22-27.mp4" TargetMode="External"/><Relationship Id="rId54" Type="http://schemas.openxmlformats.org/officeDocument/2006/relationships/hyperlink" Target="33.%202020_07_24%20at%2012.12%20pm\live_c1_20200724_121302.jpg" TargetMode="External"/><Relationship Id="rId70" Type="http://schemas.openxmlformats.org/officeDocument/2006/relationships/hyperlink" Target="42.%202020_07_30%20at%2010.05%20am\live_c1_20200730_100549.jpg" TargetMode="External"/><Relationship Id="rId75" Type="http://schemas.openxmlformats.org/officeDocument/2006/relationships/hyperlink" Target="43.%202020_07_30%20at%2012.17%20pm\20200730_12-17-25-20200730_12-18-46.mp4" TargetMode="External"/><Relationship Id="rId91" Type="http://schemas.openxmlformats.org/officeDocument/2006/relationships/hyperlink" Target="49.%202020_08_04%20at%203.59%20pm\20200804_15-58-53-20200804_15-59-46.mp4" TargetMode="External"/><Relationship Id="rId96" Type="http://schemas.openxmlformats.org/officeDocument/2006/relationships/hyperlink" Target="52.%202020_08_06%20at%207.13%20pm\live_c1_20200806_191334.jpg" TargetMode="External"/><Relationship Id="rId140" Type="http://schemas.openxmlformats.org/officeDocument/2006/relationships/hyperlink" Target="74.%202020_08_29%20at%209.35%20am\live_c1_20200829_093534.jpg" TargetMode="External"/><Relationship Id="rId145" Type="http://schemas.openxmlformats.org/officeDocument/2006/relationships/hyperlink" Target="78.%202020_09_03%20at%208.34%20am\live_c1_20200903_083416.jpg" TargetMode="External"/><Relationship Id="rId161" Type="http://schemas.openxmlformats.org/officeDocument/2006/relationships/hyperlink" Target="86.%202020_09_20%20at%2010.31%20am\live_c1_20200920_103152.jpg" TargetMode="External"/><Relationship Id="rId166" Type="http://schemas.openxmlformats.org/officeDocument/2006/relationships/hyperlink" Target="88.%202020_09_22%20at%202.34%20pm\20200922_14-34-07-20200922_14-35-04.mp4" TargetMode="External"/><Relationship Id="rId182" Type="http://schemas.openxmlformats.org/officeDocument/2006/relationships/hyperlink" Target="96.%202020_09_30%20at%204.52%20am\20200930_04-52-05-20200930_04-53-00.mp4" TargetMode="External"/><Relationship Id="rId187" Type="http://schemas.openxmlformats.org/officeDocument/2006/relationships/hyperlink" Target="99.%202020_10_01%20at%205.19%20pm\live_c1_20201001_171924.jpg" TargetMode="External"/><Relationship Id="rId217" Type="http://schemas.openxmlformats.org/officeDocument/2006/relationships/hyperlink" Target="116.%202020_10_25%20at%203.23%20pm\20201025_15-23-18-20201025_15-24-40.mp4" TargetMode="External"/><Relationship Id="rId1" Type="http://schemas.openxmlformats.org/officeDocument/2006/relationships/hyperlink" Target="1.%202020_05_12%20at%201.48%20pm\live_c1_20200512_134849.jpg" TargetMode="External"/><Relationship Id="rId6" Type="http://schemas.openxmlformats.org/officeDocument/2006/relationships/hyperlink" Target="6.%202020_05_21%20at%2010.35%20am\live_c1_20200521_103509.jpg" TargetMode="External"/><Relationship Id="rId212" Type="http://schemas.openxmlformats.org/officeDocument/2006/relationships/hyperlink" Target="114.%202020_10_22%20at%203.17%20pm\live_c1_20201022_151706.jpg" TargetMode="External"/><Relationship Id="rId233" Type="http://schemas.openxmlformats.org/officeDocument/2006/relationships/hyperlink" Target="124.%202020_11_03%20at%205.40%20am\20201103_05-39-39-20201103_05-40-56.mp4" TargetMode="External"/><Relationship Id="rId23" Type="http://schemas.openxmlformats.org/officeDocument/2006/relationships/hyperlink" Target="18.%202020_06_16%20at%2011.40%20am\20200616_11-39-54-20200616_11-41-18.mp4" TargetMode="External"/><Relationship Id="rId28" Type="http://schemas.openxmlformats.org/officeDocument/2006/relationships/hyperlink" Target="20.%202020_06_17%20at%202.23%20pm\live_c1_20200617_142402.jpg" TargetMode="External"/><Relationship Id="rId49" Type="http://schemas.openxmlformats.org/officeDocument/2006/relationships/hyperlink" Target="30.%202020_07_21%20at%208.39%20am\20200721_08-39-15-20200721_08-40-01.mp4" TargetMode="External"/><Relationship Id="rId114" Type="http://schemas.openxmlformats.org/officeDocument/2006/relationships/hyperlink" Target="61.%202020_08_13%20at%205.21%20pm\live_c1_20200813_172158.jpg" TargetMode="External"/><Relationship Id="rId119" Type="http://schemas.openxmlformats.org/officeDocument/2006/relationships/hyperlink" Target="63.%202020_08_17%20at%209.34%20am\20200817_09-34-20-20200817_09-35-15.mp4" TargetMode="External"/><Relationship Id="rId44" Type="http://schemas.openxmlformats.org/officeDocument/2006/relationships/hyperlink" Target="28.%202020_07_20%20at%209.17%20am\live_c1_20200720_091724.jpg" TargetMode="External"/><Relationship Id="rId60" Type="http://schemas.openxmlformats.org/officeDocument/2006/relationships/hyperlink" Target="35.%202020_07_26%20at%203.13%20pm\20200726_15-12-35-20200726_15-13-37.mp4" TargetMode="External"/><Relationship Id="rId65" Type="http://schemas.openxmlformats.org/officeDocument/2006/relationships/hyperlink" Target="38.%202020_07_29%20at%208.03%20am\20200729_08-02-53-20200729_08-03-26.mp4" TargetMode="External"/><Relationship Id="rId81" Type="http://schemas.openxmlformats.org/officeDocument/2006/relationships/hyperlink" Target="45.%202020_08_02%20at%203.33%20pm\20200802_15-32-36-20200802_15-33-32.mp4" TargetMode="External"/><Relationship Id="rId86" Type="http://schemas.openxmlformats.org/officeDocument/2006/relationships/hyperlink" Target="47.%202020_08_03%20at%203.08%20pm\live_c1_20200803_150838.jpg" TargetMode="External"/><Relationship Id="rId130" Type="http://schemas.openxmlformats.org/officeDocument/2006/relationships/hyperlink" Target="69.%202020_08_19%20at%203.44%20pm\live_c1_20200819_154443.jpg" TargetMode="External"/><Relationship Id="rId135" Type="http://schemas.openxmlformats.org/officeDocument/2006/relationships/hyperlink" Target="71.%202020_08_22%20at%207.29%20pm\20200822_19-28-47-20200822_19-29-22.mp4" TargetMode="External"/><Relationship Id="rId151" Type="http://schemas.openxmlformats.org/officeDocument/2006/relationships/hyperlink" Target="81.%202020_09_05%20at%2010.31%20am\live_c1_20200905_103124.jpg" TargetMode="External"/><Relationship Id="rId156" Type="http://schemas.openxmlformats.org/officeDocument/2006/relationships/hyperlink" Target="83.%202020_09_17%20at%202.56%20pm\20200917_14-55-46-20200917_14-56-23.mp4" TargetMode="External"/><Relationship Id="rId177" Type="http://schemas.openxmlformats.org/officeDocument/2006/relationships/hyperlink" Target="94.%202020_09_27%20at%206.54%20pm\live_c1_20200927_185453.jpg" TargetMode="External"/><Relationship Id="rId198" Type="http://schemas.openxmlformats.org/officeDocument/2006/relationships/hyperlink" Target="104.%202020_10_14%20at%201.48%20pm\20201014_13-48-12-20201014_13-49-10.mp4" TargetMode="External"/><Relationship Id="rId172" Type="http://schemas.openxmlformats.org/officeDocument/2006/relationships/hyperlink" Target="91.%202020_09_24%20at%206.55%20am\20200924_06-54-38-20200924_06-55-34.mp4" TargetMode="External"/><Relationship Id="rId193" Type="http://schemas.openxmlformats.org/officeDocument/2006/relationships/hyperlink" Target="102.%202020_10_08%20at%207.44%20am\live_c1_20201008_074421.jpg" TargetMode="External"/><Relationship Id="rId202" Type="http://schemas.openxmlformats.org/officeDocument/2006/relationships/hyperlink" Target="108.%202020_10_16%20at%2012.13%20pm\20201016_12-13-20-20201016_12-14-12.mp4" TargetMode="External"/><Relationship Id="rId207" Type="http://schemas.openxmlformats.org/officeDocument/2006/relationships/hyperlink" Target="111.%202020_10_20%20at%2011.46%20am\20201020_11-45-55-20201020_11-47-02.mp4" TargetMode="External"/><Relationship Id="rId223" Type="http://schemas.openxmlformats.org/officeDocument/2006/relationships/hyperlink" Target="119.%202020_10_28%20at%204.41%20pm\20201028_16-41-07-20201028_16-41-46.mp4" TargetMode="External"/><Relationship Id="rId228" Type="http://schemas.openxmlformats.org/officeDocument/2006/relationships/hyperlink" Target="122.%202020_10_29%20at%204.00%20pm\live_c1_20201029_160056.jpg" TargetMode="External"/><Relationship Id="rId13" Type="http://schemas.openxmlformats.org/officeDocument/2006/relationships/hyperlink" Target="13.%202020_05_30%20at%202.17%20pm\Dyersville%20Event%2013%20Path.png" TargetMode="External"/><Relationship Id="rId18" Type="http://schemas.openxmlformats.org/officeDocument/2006/relationships/hyperlink" Target="16.%202020_06_14%20at%202.00%20pm\live_c1_20200614_140052.jpg" TargetMode="External"/><Relationship Id="rId39" Type="http://schemas.openxmlformats.org/officeDocument/2006/relationships/hyperlink" Target="25.%202020_07_10%20at%203.02%20pm\20200710_15-02-29-20200710_15-03-00.mp4" TargetMode="External"/><Relationship Id="rId109" Type="http://schemas.openxmlformats.org/officeDocument/2006/relationships/hyperlink" Target="58.%202020_08_12%20at%209.11%20am\20200812_09-11-31-20200812_09-12-22.mp4" TargetMode="External"/><Relationship Id="rId34" Type="http://schemas.openxmlformats.org/officeDocument/2006/relationships/hyperlink" Target="23.%202020_06_23%20at%202.30%20pm\live_c1_20200623_143059.jpg" TargetMode="External"/><Relationship Id="rId50" Type="http://schemas.openxmlformats.org/officeDocument/2006/relationships/hyperlink" Target="31.%202020_07_21%20at%2010.35%20am\live_c1_20200721_103536.jpg" TargetMode="External"/><Relationship Id="rId55" Type="http://schemas.openxmlformats.org/officeDocument/2006/relationships/hyperlink" Target="33.%202020_07_24%20at%2012.12%20pm\20200724_12-12-56-20200724_12-13-31.mp4" TargetMode="External"/><Relationship Id="rId76" Type="http://schemas.openxmlformats.org/officeDocument/2006/relationships/hyperlink" Target="43a.%202020_07_31%20at%201.39%20pm\live_c1_20200731_133916.jpg" TargetMode="External"/><Relationship Id="rId97" Type="http://schemas.openxmlformats.org/officeDocument/2006/relationships/hyperlink" Target="52.%202020_08_06%20at%207.13%20pm\20200806_19-13-07-20200806_19-13-56.mp4" TargetMode="External"/><Relationship Id="rId104" Type="http://schemas.openxmlformats.org/officeDocument/2006/relationships/hyperlink" Target="56.%202020_08_11%20at%207.13%20am\live_c1_20200811_071319.jpg" TargetMode="External"/><Relationship Id="rId120" Type="http://schemas.openxmlformats.org/officeDocument/2006/relationships/hyperlink" Target="64.%202020_08_17%20at%2011.52%20am\live_c1_20200817_115207.jpg" TargetMode="External"/><Relationship Id="rId125" Type="http://schemas.openxmlformats.org/officeDocument/2006/relationships/hyperlink" Target="66.%202020_08_18%20at%2012.31%20pm\20200818_12-31-02-20200818_12-31-49.mp4" TargetMode="External"/><Relationship Id="rId141" Type="http://schemas.openxmlformats.org/officeDocument/2006/relationships/hyperlink" Target="75.%202020_08_29%20at%2010.46%20am\live_c1_20200829_104649.jpg" TargetMode="External"/><Relationship Id="rId146" Type="http://schemas.openxmlformats.org/officeDocument/2006/relationships/hyperlink" Target="78.%202020_09_03%20at%208.34%20am\20200903_08-33-44-20200903_08-34-31.mp4" TargetMode="External"/><Relationship Id="rId167" Type="http://schemas.openxmlformats.org/officeDocument/2006/relationships/hyperlink" Target="89.%202020_09_23%20at%2011.31%20am\live_c1_20200923_113135.jpg" TargetMode="External"/><Relationship Id="rId188" Type="http://schemas.openxmlformats.org/officeDocument/2006/relationships/hyperlink" Target="99.%202020_10_01%20at%205.19%20pm\20201001_17-18-57-20201001_17-20-32.mp4" TargetMode="External"/><Relationship Id="rId7" Type="http://schemas.openxmlformats.org/officeDocument/2006/relationships/hyperlink" Target="7.%202020_05_22%20at%201.07%20pm\live_c1_20200522_130758.jpg" TargetMode="External"/><Relationship Id="rId71" Type="http://schemas.openxmlformats.org/officeDocument/2006/relationships/hyperlink" Target="40.%202020_07_30%20at%208.50%20am\20200730_08-50-12-20200730_08-51-04.mp4" TargetMode="External"/><Relationship Id="rId92" Type="http://schemas.openxmlformats.org/officeDocument/2006/relationships/hyperlink" Target="50.%202020_08_05%20at%207.47%20am\live_c1_20200805_074707.jpg" TargetMode="External"/><Relationship Id="rId162" Type="http://schemas.openxmlformats.org/officeDocument/2006/relationships/hyperlink" Target="86.%202020_09_20%20at%2010.31%20am\20200920_10-31-25-20200920_10-32-21.mp4" TargetMode="External"/><Relationship Id="rId183" Type="http://schemas.openxmlformats.org/officeDocument/2006/relationships/hyperlink" Target="97.%202020_10_01%20at%208.12%20am\live_c1_20201001_081240.jpg" TargetMode="External"/><Relationship Id="rId213" Type="http://schemas.openxmlformats.org/officeDocument/2006/relationships/hyperlink" Target="114.%202020_10_22%20at%203.17%20pm\20201022_15-16-40-20201022_15-17-36.mp4" TargetMode="External"/><Relationship Id="rId218" Type="http://schemas.openxmlformats.org/officeDocument/2006/relationships/hyperlink" Target="117.%202020_10_27%20at%201.03%20pm\live_c1_20201027_130324.jpg" TargetMode="External"/><Relationship Id="rId234" Type="http://schemas.openxmlformats.org/officeDocument/2006/relationships/hyperlink" Target="125.%202020_11_04%20at%209.00%20am\live_c1_20201104_090015.jpg" TargetMode="External"/><Relationship Id="rId2" Type="http://schemas.openxmlformats.org/officeDocument/2006/relationships/hyperlink" Target="2.%202020_05_16%20at%204.42%20pm\live_c1_20200516_164232.jpg" TargetMode="External"/><Relationship Id="rId29" Type="http://schemas.openxmlformats.org/officeDocument/2006/relationships/hyperlink" Target="20.%202020_06_17%20at%202.23%20pm\20200617_14-23-24-20200617_14-25-24.mp4" TargetMode="External"/><Relationship Id="rId24" Type="http://schemas.openxmlformats.org/officeDocument/2006/relationships/hyperlink" Target="12.%202020_05_28%20at%2010.56%20am\20200528_10-56-38-20200528_10-57-15.mp4" TargetMode="External"/><Relationship Id="rId40" Type="http://schemas.openxmlformats.org/officeDocument/2006/relationships/hyperlink" Target="26.%202020_07_14%20at%2012.47%20pm\live_c1_20200714_124710.jpg" TargetMode="External"/><Relationship Id="rId45" Type="http://schemas.openxmlformats.org/officeDocument/2006/relationships/hyperlink" Target="28.%202020_07_20%20at%209.17%20am\20200720_09-16-55-20200720_09-18-37.mp4" TargetMode="External"/><Relationship Id="rId66" Type="http://schemas.openxmlformats.org/officeDocument/2006/relationships/hyperlink" Target="39.%202020_07_29%20at%204.31%20pm\live_c1_20200729_163116.jpg" TargetMode="External"/><Relationship Id="rId87" Type="http://schemas.openxmlformats.org/officeDocument/2006/relationships/hyperlink" Target="47.%202020_08_03%20at%203.08%20pm\20200803_15-08-13-20200803_15-08-59.mp4" TargetMode="External"/><Relationship Id="rId110" Type="http://schemas.openxmlformats.org/officeDocument/2006/relationships/hyperlink" Target="59.%202020_08_12%20at%202.51%20pm\live_c1_20200812_145204.jpg" TargetMode="External"/><Relationship Id="rId115" Type="http://schemas.openxmlformats.org/officeDocument/2006/relationships/hyperlink" Target="61.%202020_08_13%20at%205.21%20pm\20200813_17-21-35-20200813_17-22-17.mp4" TargetMode="External"/><Relationship Id="rId131" Type="http://schemas.openxmlformats.org/officeDocument/2006/relationships/hyperlink" Target="69.%202020_08_19%20at%203.44%20pm\20200819_15-44-20-20200819_15-45-12.mp4" TargetMode="External"/><Relationship Id="rId136" Type="http://schemas.openxmlformats.org/officeDocument/2006/relationships/hyperlink" Target="72.%202020_08_23%20at%203.13%20pm\live_c1_20200823_151334.jpg" TargetMode="External"/><Relationship Id="rId157" Type="http://schemas.openxmlformats.org/officeDocument/2006/relationships/hyperlink" Target="84.%202020_09_17%20at%204.36%20pm\live_c1_20200917_163617.jpg" TargetMode="External"/><Relationship Id="rId178" Type="http://schemas.openxmlformats.org/officeDocument/2006/relationships/hyperlink" Target="94.%202020_09_27%20at%206.54%20pm\20200927_18-54-18-20200927_18-55-14.mp4" TargetMode="External"/><Relationship Id="rId61" Type="http://schemas.openxmlformats.org/officeDocument/2006/relationships/hyperlink" Target="36.%202020_07_26%20at%206.29%20pm\20200726_18-29-13-20200726_18-30-02.mp4" TargetMode="External"/><Relationship Id="rId82" Type="http://schemas.openxmlformats.org/officeDocument/2006/relationships/hyperlink" Target="46.%202020_08_03%20at%208.38%20am\live_c1_20200803_083838.jpg" TargetMode="External"/><Relationship Id="rId152" Type="http://schemas.openxmlformats.org/officeDocument/2006/relationships/hyperlink" Target="82.%202020_09_05%20at%206.11%20pm\live_c1_20200905_181135.jpg" TargetMode="External"/><Relationship Id="rId173" Type="http://schemas.openxmlformats.org/officeDocument/2006/relationships/hyperlink" Target="92.%202020_09_24%20at%2012.31%20pm\live_c1_20200924_123113.jpg" TargetMode="External"/><Relationship Id="rId194" Type="http://schemas.openxmlformats.org/officeDocument/2006/relationships/hyperlink" Target="102.%202020_10_08%20at%207.44%20am\20201008_07-43-55-20201008_07-44-48.mp4" TargetMode="External"/><Relationship Id="rId199" Type="http://schemas.openxmlformats.org/officeDocument/2006/relationships/hyperlink" Target="107.%202020_10_16%20at%2010.10%20am\live_c1_20201016_101027.jpg" TargetMode="External"/><Relationship Id="rId203" Type="http://schemas.openxmlformats.org/officeDocument/2006/relationships/hyperlink" Target="109.%202020_10_16%20at%2012.52%20pm\live_c1_20201016_125204.jpg" TargetMode="External"/><Relationship Id="rId208" Type="http://schemas.openxmlformats.org/officeDocument/2006/relationships/hyperlink" Target="112.%202020_10_21%20at%203.31%20pm\live_c1_20201021_153106.jpg" TargetMode="External"/><Relationship Id="rId229" Type="http://schemas.openxmlformats.org/officeDocument/2006/relationships/hyperlink" Target="122.%202020_10_29%20at%204.00%20pm\20201029_16-00-32-20201029_16-01-23.mp4" TargetMode="External"/><Relationship Id="rId19" Type="http://schemas.openxmlformats.org/officeDocument/2006/relationships/hyperlink" Target="16.%202020_06_14%20at%202.00%20pm\20200614_14-00-09-20200614_14-02-20.mp4" TargetMode="External"/><Relationship Id="rId224" Type="http://schemas.openxmlformats.org/officeDocument/2006/relationships/hyperlink" Target="120.%202020_10_29%20at%2010.54%20am\live_c1_20201029_105431.jpg" TargetMode="External"/><Relationship Id="rId14" Type="http://schemas.openxmlformats.org/officeDocument/2006/relationships/hyperlink" Target="14.%202020_06_05%20at%204.45%20pm\live_c1_20200605_164501.jpg" TargetMode="External"/><Relationship Id="rId30" Type="http://schemas.openxmlformats.org/officeDocument/2006/relationships/hyperlink" Target="21.%202020_06_17%20at%203.58%20pm\live_c1_20200617_155842.jpg" TargetMode="External"/><Relationship Id="rId35" Type="http://schemas.openxmlformats.org/officeDocument/2006/relationships/hyperlink" Target="23.%202020_06_23%20at%202.30%20pm\20200623_14-30-29-20200623_14-31-20.mp4" TargetMode="External"/><Relationship Id="rId56" Type="http://schemas.openxmlformats.org/officeDocument/2006/relationships/hyperlink" Target="34.%202020_07_26%20at%2010.36%20am\live_c1_20200726_103625.jpg" TargetMode="External"/><Relationship Id="rId77" Type="http://schemas.openxmlformats.org/officeDocument/2006/relationships/hyperlink" Target="43a.%202020_07_31%20at%201.39%20pm\20200731_13-39-10-20200731_13-40-58.mp4" TargetMode="External"/><Relationship Id="rId100" Type="http://schemas.openxmlformats.org/officeDocument/2006/relationships/hyperlink" Target="54.%202020_08_08%20at%2011.01%20am\live_c1_20200808_110120.jpg" TargetMode="External"/><Relationship Id="rId105" Type="http://schemas.openxmlformats.org/officeDocument/2006/relationships/hyperlink" Target="56.%202020_08_11%20at%207.13%20am\20200811_07-12-57-20200811_07-13-57.mp4" TargetMode="External"/><Relationship Id="rId126" Type="http://schemas.openxmlformats.org/officeDocument/2006/relationships/hyperlink" Target="67.%202020_08_18%20at%203.45%20pm\live_c1_20200818_154510.jpg" TargetMode="External"/><Relationship Id="rId147" Type="http://schemas.openxmlformats.org/officeDocument/2006/relationships/hyperlink" Target="79.%202020_09_03%20at%202.24%20pm\live_c1_20200903_142423.jpg" TargetMode="External"/><Relationship Id="rId168" Type="http://schemas.openxmlformats.org/officeDocument/2006/relationships/hyperlink" Target="89.%202020_09_23%20at%2011.31%20am\20200923_11-31-13-20200923_11-32-32.mp4" TargetMode="External"/><Relationship Id="rId8" Type="http://schemas.openxmlformats.org/officeDocument/2006/relationships/hyperlink" Target="8.%202020_05_23%20at%202.09%20pm\live_c1_20200523_140958.jpg" TargetMode="External"/><Relationship Id="rId51" Type="http://schemas.openxmlformats.org/officeDocument/2006/relationships/hyperlink" Target="31.%202020_07_21%20at%2010.35%20am\20200721_10-35-11-20200721_10-36-05.mp4" TargetMode="External"/><Relationship Id="rId72" Type="http://schemas.openxmlformats.org/officeDocument/2006/relationships/hyperlink" Target="41.%202020_07_30%20at%209.08%20am\20200730_09-08-24-20200730_09-10-10.mp4" TargetMode="External"/><Relationship Id="rId93" Type="http://schemas.openxmlformats.org/officeDocument/2006/relationships/hyperlink" Target="50.%202020_08_05%20at%207.47%20am\20200805_07-46-40-20200805_07-47-28.mp4" TargetMode="External"/><Relationship Id="rId98" Type="http://schemas.openxmlformats.org/officeDocument/2006/relationships/hyperlink" Target="53.%202020_08_07%20at%203.24%20pm\live_c1_20200807_152443.jpg" TargetMode="External"/><Relationship Id="rId121" Type="http://schemas.openxmlformats.org/officeDocument/2006/relationships/hyperlink" Target="64.%202020_08_17%20at%2011.52%20am\20200817_11-51-47-20200817_11-52-30.mp4" TargetMode="External"/><Relationship Id="rId142" Type="http://schemas.openxmlformats.org/officeDocument/2006/relationships/hyperlink" Target="76.%202020_08_29%20at%204.53%20pm\live_c1_20200829_165345.jpg" TargetMode="External"/><Relationship Id="rId163" Type="http://schemas.openxmlformats.org/officeDocument/2006/relationships/hyperlink" Target="87.%202020_09_20%20at%201.58%20pm\live_c1_20200920_135839.jpg" TargetMode="External"/><Relationship Id="rId184" Type="http://schemas.openxmlformats.org/officeDocument/2006/relationships/hyperlink" Target="98.%202020_10_01%20at%204.07%20pm\live_c1_20201001_160740.jpg" TargetMode="External"/><Relationship Id="rId189" Type="http://schemas.openxmlformats.org/officeDocument/2006/relationships/hyperlink" Target="100.%202020_10_02%20at%205.30%20pm\live_c1_20201002_173016.jpg" TargetMode="External"/><Relationship Id="rId219" Type="http://schemas.openxmlformats.org/officeDocument/2006/relationships/hyperlink" Target="117.%202020_10_27%20at%201.03%20pm\20201027_13-02-51-20201027_13-03-45.mp4" TargetMode="External"/><Relationship Id="rId3" Type="http://schemas.openxmlformats.org/officeDocument/2006/relationships/hyperlink" Target="3.%202020_05_18%20at%207.31%20pm\live_c1_20200518_193156.jpg" TargetMode="External"/><Relationship Id="rId214" Type="http://schemas.openxmlformats.org/officeDocument/2006/relationships/hyperlink" Target="115.%202020_10_24%20at%2011.04%20am\live_c1_20201024_110452.jpg" TargetMode="External"/><Relationship Id="rId230" Type="http://schemas.openxmlformats.org/officeDocument/2006/relationships/hyperlink" Target="123.%202020_10_30%20at%208.32%20am\live_c1_20201030_083221.jpg" TargetMode="External"/><Relationship Id="rId235" Type="http://schemas.openxmlformats.org/officeDocument/2006/relationships/hyperlink" Target="125.%202020_11_04%20at%209.00%20am\20201104_08-59-42-20201104_09-01-45.mp4" TargetMode="External"/><Relationship Id="rId25" Type="http://schemas.openxmlformats.org/officeDocument/2006/relationships/hyperlink" Target="12.%202020_05_28%20at%2010.56%20am\12.%20Image%20Capture.jpg" TargetMode="External"/><Relationship Id="rId46" Type="http://schemas.openxmlformats.org/officeDocument/2006/relationships/hyperlink" Target="29.%202020_07_20%20at%205.15%20pm\live_c1_20200720_171554.jpg" TargetMode="External"/><Relationship Id="rId67" Type="http://schemas.openxmlformats.org/officeDocument/2006/relationships/hyperlink" Target="39.%202020_07_29%20at%204.31%20pm\20200729_16-30-50-20200729_16-32-10.mp4" TargetMode="External"/><Relationship Id="rId116" Type="http://schemas.openxmlformats.org/officeDocument/2006/relationships/hyperlink" Target="62.%202020_08_14%20at%204.27%20pm\live_c1_20200814_162705.jpg" TargetMode="External"/><Relationship Id="rId137" Type="http://schemas.openxmlformats.org/officeDocument/2006/relationships/hyperlink" Target="72.%202020_08_23%20at%203.13%20pm\20200823_15-13-13-20200823_15-13-57.mp4" TargetMode="External"/><Relationship Id="rId158" Type="http://schemas.openxmlformats.org/officeDocument/2006/relationships/hyperlink" Target="84.%202020_09_17%20at%204.36%20pm\20200917_16-35-55-20200917_16-36-35.mp4" TargetMode="External"/><Relationship Id="rId20" Type="http://schemas.openxmlformats.org/officeDocument/2006/relationships/hyperlink" Target="17.%202020_06_16%20at%209.21%20am\live_c1_20200616_092153.jpg" TargetMode="External"/><Relationship Id="rId41" Type="http://schemas.openxmlformats.org/officeDocument/2006/relationships/hyperlink" Target="26.%202020_07_14%20at%2012.47%20pm\20200714_12-46-35-20200714_12-47-31.mp4" TargetMode="External"/><Relationship Id="rId62" Type="http://schemas.openxmlformats.org/officeDocument/2006/relationships/hyperlink" Target="37.%202020_07_28%20at%203.57%20pm\live_c1_20200728_155743.jpg" TargetMode="External"/><Relationship Id="rId83" Type="http://schemas.openxmlformats.org/officeDocument/2006/relationships/hyperlink" Target="46.%202020_08_03%20at%208.38%20am\20200803_08-38-14-20200803_08-38-53.mp4" TargetMode="External"/><Relationship Id="rId88" Type="http://schemas.openxmlformats.org/officeDocument/2006/relationships/hyperlink" Target="48.%202020_08_04%20at%2012.13%20pm\live_c1_20200804_121319.jpg" TargetMode="External"/><Relationship Id="rId111" Type="http://schemas.openxmlformats.org/officeDocument/2006/relationships/hyperlink" Target="59.%202020_08_12%20at%202.51%20pm\20200812_14-51-35-20200812_14-53-45.mp4" TargetMode="External"/><Relationship Id="rId132" Type="http://schemas.openxmlformats.org/officeDocument/2006/relationships/hyperlink" Target="70.%202020_08_21%20at%201.07%20pm\live_c1_20200821_130758.jpg" TargetMode="External"/><Relationship Id="rId153" Type="http://schemas.openxmlformats.org/officeDocument/2006/relationships/hyperlink" Target="81.%202020_09_05%20at%2010.31%20am\20200905_10-30-52-20200905_10-32-02.mp4" TargetMode="External"/><Relationship Id="rId174" Type="http://schemas.openxmlformats.org/officeDocument/2006/relationships/hyperlink" Target="92.%202020_09_24%20at%2012.31%20pm\20200924_12-30-35-20200924_12-33-08.mp4" TargetMode="External"/><Relationship Id="rId179" Type="http://schemas.openxmlformats.org/officeDocument/2006/relationships/hyperlink" Target="95.%202020_09_29%20at%2010.50%20am\live_c1_20200929_105025.jpg" TargetMode="External"/><Relationship Id="rId195" Type="http://schemas.openxmlformats.org/officeDocument/2006/relationships/hyperlink" Target="103.%202020_10_08%20at%2012.46%20pm\live_c1_20201008_124608.jpg" TargetMode="External"/><Relationship Id="rId209" Type="http://schemas.openxmlformats.org/officeDocument/2006/relationships/hyperlink" Target="112.%202020_10_21%20at%203.31%20pm\20201021_15-30-35-20201021_15-31-22.mp4" TargetMode="External"/><Relationship Id="rId190" Type="http://schemas.openxmlformats.org/officeDocument/2006/relationships/hyperlink" Target="100.%202020_10_02%20at%205.30%20pm\20201002_17-29-54-20201002_17-30-31.mp4" TargetMode="External"/><Relationship Id="rId204" Type="http://schemas.openxmlformats.org/officeDocument/2006/relationships/hyperlink" Target="110.%202020_10_20%20at%209.16%20am\live_c1_20201020_091649.jpg" TargetMode="External"/><Relationship Id="rId220" Type="http://schemas.openxmlformats.org/officeDocument/2006/relationships/hyperlink" Target="118.%202020_10_28%20at%204.15%20pm\live_c1_20201028_161512.jpg" TargetMode="External"/><Relationship Id="rId225" Type="http://schemas.openxmlformats.org/officeDocument/2006/relationships/hyperlink" Target="120.%202020_10_29%20at%2010.54%20am\20201029_10-54-00-20201029_10-55-58.mp4" TargetMode="External"/><Relationship Id="rId15" Type="http://schemas.openxmlformats.org/officeDocument/2006/relationships/hyperlink" Target="14.%202020_06_05%20at%204.45%20pm\20200605_16-44-45-20200605_16-45-32.mp4" TargetMode="External"/><Relationship Id="rId36" Type="http://schemas.openxmlformats.org/officeDocument/2006/relationships/hyperlink" Target="24.%202020_06_25%20at%208.09%20am\live_c1_20200625_080945.jpg" TargetMode="External"/><Relationship Id="rId57" Type="http://schemas.openxmlformats.org/officeDocument/2006/relationships/hyperlink" Target="35.%202020_07_26%20at%203.13%20pm\live_c1_20200726_151305.jpg" TargetMode="External"/><Relationship Id="rId106" Type="http://schemas.openxmlformats.org/officeDocument/2006/relationships/hyperlink" Target="57.%202020_08_11%20at%2011.42%20am\live_c1_20200811_114230.jpg" TargetMode="External"/><Relationship Id="rId127" Type="http://schemas.openxmlformats.org/officeDocument/2006/relationships/hyperlink" Target="67.%202020_08_18%20at%203.45%20pm\20200818_15-44-40-20200818_15-45-36.mp4" TargetMode="External"/><Relationship Id="rId10" Type="http://schemas.openxmlformats.org/officeDocument/2006/relationships/hyperlink" Target="10.%202020_05_24%20at%2010.44%20am\live_c1_20200524_104435.jpg" TargetMode="External"/><Relationship Id="rId31" Type="http://schemas.openxmlformats.org/officeDocument/2006/relationships/hyperlink" Target="21.%202020_06_17%20at%203.58%20pm\20200617_15-58-14-20200617_15-59-06.mp4" TargetMode="External"/><Relationship Id="rId52" Type="http://schemas.openxmlformats.org/officeDocument/2006/relationships/hyperlink" Target="32.%202020_07_21%20at%205.27%20pm\live_c1_20200721_172726.jpg" TargetMode="External"/><Relationship Id="rId73" Type="http://schemas.openxmlformats.org/officeDocument/2006/relationships/hyperlink" Target="42.%202020_07_30%20at%2010.05%20am\20200730_10-05-18-20200730_10-06-29.mp4" TargetMode="External"/><Relationship Id="rId78" Type="http://schemas.openxmlformats.org/officeDocument/2006/relationships/hyperlink" Target="44.%202020_08_02%20at%202.56%20pm\live_c1_20200802_145630.jpg" TargetMode="External"/><Relationship Id="rId94" Type="http://schemas.openxmlformats.org/officeDocument/2006/relationships/hyperlink" Target="51.%202020_08_06%20at%2010.38%20am\live_c1_20200806_103806.jpg" TargetMode="External"/><Relationship Id="rId99" Type="http://schemas.openxmlformats.org/officeDocument/2006/relationships/hyperlink" Target="53.%202020_08_07%20at%203.24%20pm\20200807_15-24-07-20200807_15-25-10.mp4" TargetMode="External"/><Relationship Id="rId101" Type="http://schemas.openxmlformats.org/officeDocument/2006/relationships/hyperlink" Target="55.%202020_08_09%20at%208.51%20am\live_c1_20200809_085148.jpg" TargetMode="External"/><Relationship Id="rId122" Type="http://schemas.openxmlformats.org/officeDocument/2006/relationships/hyperlink" Target="65.%202020_08_18%20at%2011.10%20am\live_c1_20200818_111041.jpg" TargetMode="External"/><Relationship Id="rId143" Type="http://schemas.openxmlformats.org/officeDocument/2006/relationships/hyperlink" Target="77.%202020_09_01%20at%201.39%20pm\live_c1_20200901_133906.jpg" TargetMode="External"/><Relationship Id="rId148" Type="http://schemas.openxmlformats.org/officeDocument/2006/relationships/hyperlink" Target="79.%202020_09_03%20at%202.24%20pm\20200903_14-23-57-20200903_14-24-52.mp4" TargetMode="External"/><Relationship Id="rId164" Type="http://schemas.openxmlformats.org/officeDocument/2006/relationships/hyperlink" Target="87.%202020_09_20%20at%201.58%20pm\20200920_13-58-10-20200920_13-59-10.mp4" TargetMode="External"/><Relationship Id="rId169" Type="http://schemas.openxmlformats.org/officeDocument/2006/relationships/hyperlink" Target="90.%202020_09_23%20at%204.42%20pm\live_c1_20200923_164220.jpg" TargetMode="External"/><Relationship Id="rId185" Type="http://schemas.openxmlformats.org/officeDocument/2006/relationships/hyperlink" Target="97.%202020_10_01%20at%208.12%20am\20201001_08-12-05-20201001_08-13-04.mp4" TargetMode="External"/><Relationship Id="rId4" Type="http://schemas.openxmlformats.org/officeDocument/2006/relationships/hyperlink" Target="4.%202020_05_19%20at%2011.32%20am\live_c1_20200519_113215.jpg" TargetMode="External"/><Relationship Id="rId9" Type="http://schemas.openxmlformats.org/officeDocument/2006/relationships/hyperlink" Target="9.%202020_05_23%20at%208.13%20pm\live_c1_20200523_201355.jpg" TargetMode="External"/><Relationship Id="rId180" Type="http://schemas.openxmlformats.org/officeDocument/2006/relationships/hyperlink" Target="95.%202020_09_29%20at%2010.50%20am\20200929_10-49-10-20200929_10-51-04.mp4" TargetMode="External"/><Relationship Id="rId210" Type="http://schemas.openxmlformats.org/officeDocument/2006/relationships/hyperlink" Target="113.%202020_10_22%20at%2011.50%20am\live_c1_20201022_115005.jpg" TargetMode="External"/><Relationship Id="rId215" Type="http://schemas.openxmlformats.org/officeDocument/2006/relationships/hyperlink" Target="115.%202020_10_24%20at%2011.04%20am\20201024_11-04-20-20201024_11-05-38.mp4" TargetMode="External"/><Relationship Id="rId236" Type="http://schemas.openxmlformats.org/officeDocument/2006/relationships/printerSettings" Target="../printerSettings/printerSettings1.bin"/><Relationship Id="rId26" Type="http://schemas.openxmlformats.org/officeDocument/2006/relationships/hyperlink" Target="19.%202020_06_17%20at%205.16%20am\live_c1_20200617_051648.jpg" TargetMode="External"/><Relationship Id="rId231" Type="http://schemas.openxmlformats.org/officeDocument/2006/relationships/hyperlink" Target="123.%202020_10_30%20at%208.32%20am\20201030_08-31-58-20201030_08-33-19.mp4" TargetMode="External"/><Relationship Id="rId47" Type="http://schemas.openxmlformats.org/officeDocument/2006/relationships/hyperlink" Target="29.%202020_07_20%20at%205.15%20pm\20200720_17-15-05-20200720_17-20-00.mp4" TargetMode="External"/><Relationship Id="rId68" Type="http://schemas.openxmlformats.org/officeDocument/2006/relationships/hyperlink" Target="40.%202020_07_30%20at%208.50%20am\live_c1_20200730_085044.jpg" TargetMode="External"/><Relationship Id="rId89" Type="http://schemas.openxmlformats.org/officeDocument/2006/relationships/hyperlink" Target="48.%202020_08_04%20at%2012.13%20pm\20200804_12-12-56-20200804_12-13-34.mp4" TargetMode="External"/><Relationship Id="rId112" Type="http://schemas.openxmlformats.org/officeDocument/2006/relationships/hyperlink" Target="60.%202020_08_13%20at%2011.56%20am\live_c1_20200813_115601.jpg" TargetMode="External"/><Relationship Id="rId133" Type="http://schemas.openxmlformats.org/officeDocument/2006/relationships/hyperlink" Target="70.%202020_08_21%20at%201.07%20pm\20200821_13-07-17-20200821_13-08-14.mp4" TargetMode="External"/><Relationship Id="rId154" Type="http://schemas.openxmlformats.org/officeDocument/2006/relationships/hyperlink" Target="82.%202020_09_05%20at%206.11%20pm\20200905_18-11-08-20200905_18-11-47.mp4" TargetMode="External"/><Relationship Id="rId175" Type="http://schemas.openxmlformats.org/officeDocument/2006/relationships/hyperlink" Target="93.%202020_09_26%20at%2012.31%20pm\live_c1_20200926_123104.jpg" TargetMode="External"/><Relationship Id="rId196" Type="http://schemas.openxmlformats.org/officeDocument/2006/relationships/hyperlink" Target="103.%202020_10_08%20at%2012.46%20pm\20201008_12-45-43-20201008_12-46-37.mp4" TargetMode="External"/><Relationship Id="rId200" Type="http://schemas.openxmlformats.org/officeDocument/2006/relationships/hyperlink" Target="105.%202020_10_15%20at%203.05%20pm\live_c1_20201015_150537.jpg" TargetMode="External"/><Relationship Id="rId16" Type="http://schemas.openxmlformats.org/officeDocument/2006/relationships/hyperlink" Target="15.%202020_06_12%20at%209.00%20am\live_c1_20200605_164501.jpg" TargetMode="External"/><Relationship Id="rId221" Type="http://schemas.openxmlformats.org/officeDocument/2006/relationships/hyperlink" Target="118.%202020_10_28%20at%204.15%20pm\20201028_16-14-51-20201028_16-15-57.mp4" TargetMode="External"/><Relationship Id="rId37" Type="http://schemas.openxmlformats.org/officeDocument/2006/relationships/hyperlink" Target="24.%202020_06_25%20at%208.09%20am\20200625_08-09-15-20200625_08-10-51.mp4" TargetMode="External"/><Relationship Id="rId58" Type="http://schemas.openxmlformats.org/officeDocument/2006/relationships/hyperlink" Target="36.%202020_07_26%20at%206.29%20pm\live_c1_20200726_182946.jpg" TargetMode="External"/><Relationship Id="rId79" Type="http://schemas.openxmlformats.org/officeDocument/2006/relationships/hyperlink" Target="44.%202020_08_02%20at%202.56%20pm\20200802_14-56-04-20200802_14-57-36.mp4" TargetMode="External"/><Relationship Id="rId102" Type="http://schemas.openxmlformats.org/officeDocument/2006/relationships/hyperlink" Target="54.%202020_08_08%20at%2011.01%20am\20200808_11-00-54-20200808_11-01-36.mp4" TargetMode="External"/><Relationship Id="rId123" Type="http://schemas.openxmlformats.org/officeDocument/2006/relationships/hyperlink" Target="66.%202020_08_18%20at%2012.31%20pm\live_c1_20200818_123124.jpg" TargetMode="External"/><Relationship Id="rId144" Type="http://schemas.openxmlformats.org/officeDocument/2006/relationships/hyperlink" Target="77.%202020_09_01%20at%201.39%20pm\20200901_13-38-44-20200901_13-39-43.mp4" TargetMode="External"/><Relationship Id="rId90" Type="http://schemas.openxmlformats.org/officeDocument/2006/relationships/hyperlink" Target="49.%202020_08_04%20at%203.59%20pm\live_c1_20200804_155916.jpg" TargetMode="External"/><Relationship Id="rId165" Type="http://schemas.openxmlformats.org/officeDocument/2006/relationships/hyperlink" Target="88.%202020_09_22%20at%202.34%20pm\live_c1_20200922_143438.jpg" TargetMode="External"/><Relationship Id="rId186" Type="http://schemas.openxmlformats.org/officeDocument/2006/relationships/hyperlink" Target="98.%202020_10_01%20at%204.07%20pm\20201001_16-07-13-20201001_16-08-08.mp4" TargetMode="External"/><Relationship Id="rId211" Type="http://schemas.openxmlformats.org/officeDocument/2006/relationships/hyperlink" Target="113.%202020_10_22%20at%2011.50%20am\20201022_11-49-30-20201022_11-50-40.mp4" TargetMode="External"/><Relationship Id="rId232" Type="http://schemas.openxmlformats.org/officeDocument/2006/relationships/hyperlink" Target="124.%202020_11_03%20at%205.40%20am\live_c1_20201103_054007.jpg" TargetMode="External"/><Relationship Id="rId27" Type="http://schemas.openxmlformats.org/officeDocument/2006/relationships/hyperlink" Target="19.%202020_06_17%20at%205.16%20am\20200617_05-16-20-20200617_05-17-05.mp4" TargetMode="External"/><Relationship Id="rId48" Type="http://schemas.openxmlformats.org/officeDocument/2006/relationships/hyperlink" Target="30.%202020_07_21%20at%208.39%20am\live_c1_20200721_083941.jpg" TargetMode="External"/><Relationship Id="rId69" Type="http://schemas.openxmlformats.org/officeDocument/2006/relationships/hyperlink" Target="41.%202020_07_30%20at%209.08%20am\live_c1_20200730_090859.jpg" TargetMode="External"/><Relationship Id="rId113" Type="http://schemas.openxmlformats.org/officeDocument/2006/relationships/hyperlink" Target="60.%202020_08_13%20at%2011.56%20am\20200813_11-55-37-20200813_11-56-51.mp4" TargetMode="External"/><Relationship Id="rId134" Type="http://schemas.openxmlformats.org/officeDocument/2006/relationships/hyperlink" Target="71.%202020_08_22%20at%207.29%20pm\live_c1_20200822_192910.jp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52"/>
  <sheetViews>
    <sheetView tabSelected="1" zoomScaleNormal="100" workbookViewId="0">
      <pane ySplit="1" topLeftCell="A123" activePane="bottomLeft" state="frozen"/>
      <selection pane="bottomLeft" activeCell="A138" sqref="A138"/>
    </sheetView>
  </sheetViews>
  <sheetFormatPr defaultRowHeight="15" x14ac:dyDescent="0.25"/>
  <cols>
    <col min="1" max="1" width="8.28515625" style="2" bestFit="1" customWidth="1"/>
    <col min="2" max="2" width="12.140625" style="3" customWidth="1"/>
    <col min="3" max="3" width="12.140625" style="4" customWidth="1"/>
    <col min="4" max="4" width="12.140625" style="5" bestFit="1" customWidth="1"/>
    <col min="5" max="5" width="16.28515625" style="5" bestFit="1" customWidth="1"/>
    <col min="6" max="6" width="19.85546875" style="5" bestFit="1" customWidth="1"/>
    <col min="7" max="7" width="15.5703125" style="5" bestFit="1" customWidth="1"/>
    <col min="8" max="8" width="13.7109375" style="5" customWidth="1"/>
    <col min="9" max="9" width="11.140625" style="5" customWidth="1"/>
    <col min="10" max="10" width="108.5703125" style="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8</v>
      </c>
      <c r="G1" s="1" t="s">
        <v>124</v>
      </c>
      <c r="H1" s="1" t="s">
        <v>5</v>
      </c>
      <c r="I1" s="1" t="s">
        <v>6</v>
      </c>
      <c r="J1" s="1" t="s">
        <v>7</v>
      </c>
    </row>
    <row r="2" spans="1:10" x14ac:dyDescent="0.25">
      <c r="A2" s="2">
        <v>0</v>
      </c>
      <c r="B2" s="3">
        <v>43962</v>
      </c>
      <c r="C2" s="4">
        <v>0.625</v>
      </c>
      <c r="D2" s="5" t="str">
        <f>IF(B2="","",CHOOSE(WEEKDAY(B2,2),"Monday","Tuesday","Wednesday","Thursday","Friday","Saturday","Sunday"))</f>
        <v>Monday</v>
      </c>
      <c r="E2" s="5" t="str">
        <f>IF(B2="","",IF(HOUR(C2)&lt;5,CHOOSE(WEEKDAY(B2-1,2),"Monday","Tuesday","Wednesday","Thursday","Friday","Saturday","Sunday"),D2))</f>
        <v>Monday</v>
      </c>
      <c r="H2" s="6"/>
      <c r="J2" s="5" t="s">
        <v>27</v>
      </c>
    </row>
    <row r="3" spans="1:10" x14ac:dyDescent="0.25">
      <c r="A3" s="2">
        <v>1</v>
      </c>
      <c r="B3" s="3">
        <v>43963</v>
      </c>
      <c r="C3" s="4">
        <v>0.57500000000000007</v>
      </c>
      <c r="D3" s="5" t="str">
        <f>IF(B3="","",CHOOSE(WEEKDAY(B3,2),"Monday","Tuesday","Wednesday","Thursday","Friday","Saturday","Sunday"))</f>
        <v>Tuesday</v>
      </c>
      <c r="E3" s="5" t="str">
        <f t="shared" ref="E3:E38" si="0">IF(B3="","",IF(HOUR(C3)&lt;5,CHOOSE(WEEKDAY(B3-1,2),"Monday","Tuesday","Wednesday","Thursday","Friday","Saturday","Sunday"),D3))</f>
        <v>Tuesday</v>
      </c>
      <c r="F3" s="5" t="s">
        <v>9</v>
      </c>
      <c r="G3" s="35" t="s">
        <v>126</v>
      </c>
      <c r="H3" s="6" t="s">
        <v>11</v>
      </c>
      <c r="I3" s="5" t="s">
        <v>10</v>
      </c>
    </row>
    <row r="4" spans="1:10" x14ac:dyDescent="0.25">
      <c r="A4" s="2">
        <v>2</v>
      </c>
      <c r="B4" s="3">
        <v>43967</v>
      </c>
      <c r="C4" s="4">
        <v>0.6958333333333333</v>
      </c>
      <c r="D4" s="5" t="str">
        <f>IF(B4="","",CHOOSE(WEEKDAY(B4,2),"Monday","Tuesday","Wednesday","Thursday","Friday","Saturday","Sunday"))</f>
        <v>Saturday</v>
      </c>
      <c r="E4" s="5" t="str">
        <f t="shared" si="0"/>
        <v>Saturday</v>
      </c>
      <c r="F4" s="5" t="s">
        <v>9</v>
      </c>
      <c r="G4" s="35" t="s">
        <v>126</v>
      </c>
      <c r="H4" s="6" t="s">
        <v>12</v>
      </c>
      <c r="I4" s="5" t="s">
        <v>10</v>
      </c>
    </row>
    <row r="5" spans="1:10" x14ac:dyDescent="0.25">
      <c r="A5" s="2">
        <v>3</v>
      </c>
      <c r="B5" s="3">
        <v>43969</v>
      </c>
      <c r="C5" s="4">
        <v>0.81319444444444444</v>
      </c>
      <c r="D5" s="5" t="str">
        <f t="shared" ref="D5:D59" si="1">IF(B5="","",CHOOSE(WEEKDAY(B5,2),"Monday","Tuesday","Wednesday","Thursday","Friday","Saturday","Sunday"))</f>
        <v>Monday</v>
      </c>
      <c r="E5" s="5" t="str">
        <f t="shared" si="0"/>
        <v>Monday</v>
      </c>
      <c r="F5" s="5" t="s">
        <v>9</v>
      </c>
      <c r="G5" s="35" t="s">
        <v>126</v>
      </c>
      <c r="H5" s="6" t="s">
        <v>13</v>
      </c>
      <c r="I5" s="5" t="s">
        <v>10</v>
      </c>
    </row>
    <row r="6" spans="1:10" x14ac:dyDescent="0.25">
      <c r="A6" s="2">
        <v>4</v>
      </c>
      <c r="B6" s="3">
        <v>43970</v>
      </c>
      <c r="C6" s="4">
        <v>0.48055555555555557</v>
      </c>
      <c r="D6" s="5" t="str">
        <f t="shared" si="1"/>
        <v>Tuesday</v>
      </c>
      <c r="E6" s="5" t="str">
        <f t="shared" si="0"/>
        <v>Tuesday</v>
      </c>
      <c r="F6" s="5" t="s">
        <v>9</v>
      </c>
      <c r="G6" s="35" t="s">
        <v>126</v>
      </c>
      <c r="H6" s="6" t="s">
        <v>14</v>
      </c>
      <c r="I6" s="5" t="s">
        <v>10</v>
      </c>
    </row>
    <row r="7" spans="1:10" x14ac:dyDescent="0.25">
      <c r="A7" s="2">
        <v>5</v>
      </c>
      <c r="B7" s="3">
        <v>43970</v>
      </c>
      <c r="C7" s="4">
        <v>0.66319444444444442</v>
      </c>
      <c r="D7" s="5" t="str">
        <f t="shared" si="1"/>
        <v>Tuesday</v>
      </c>
      <c r="E7" s="5" t="str">
        <f t="shared" si="0"/>
        <v>Tuesday</v>
      </c>
      <c r="F7" s="5" t="s">
        <v>9</v>
      </c>
      <c r="G7" s="35" t="s">
        <v>126</v>
      </c>
      <c r="H7" s="6" t="s">
        <v>15</v>
      </c>
      <c r="I7" s="5" t="s">
        <v>10</v>
      </c>
    </row>
    <row r="8" spans="1:10" x14ac:dyDescent="0.25">
      <c r="A8" s="2">
        <v>6</v>
      </c>
      <c r="B8" s="3">
        <v>43972</v>
      </c>
      <c r="C8" s="4">
        <v>0.44097222222222227</v>
      </c>
      <c r="D8" s="5" t="str">
        <f t="shared" si="1"/>
        <v>Thursday</v>
      </c>
      <c r="E8" s="5" t="str">
        <f t="shared" si="0"/>
        <v>Thursday</v>
      </c>
      <c r="F8" s="5" t="s">
        <v>9</v>
      </c>
      <c r="G8" s="35" t="s">
        <v>126</v>
      </c>
      <c r="H8" s="6" t="s">
        <v>16</v>
      </c>
      <c r="I8" s="5" t="s">
        <v>10</v>
      </c>
    </row>
    <row r="9" spans="1:10" x14ac:dyDescent="0.25">
      <c r="A9" s="2">
        <v>7</v>
      </c>
      <c r="B9" s="3">
        <v>43973</v>
      </c>
      <c r="C9" s="4">
        <v>0.54652777777777783</v>
      </c>
      <c r="D9" s="5" t="str">
        <f t="shared" si="1"/>
        <v>Friday</v>
      </c>
      <c r="E9" s="5" t="str">
        <f t="shared" si="0"/>
        <v>Friday</v>
      </c>
      <c r="F9" s="5" t="s">
        <v>9</v>
      </c>
      <c r="G9" s="35" t="s">
        <v>126</v>
      </c>
      <c r="H9" s="6" t="s">
        <v>17</v>
      </c>
      <c r="I9" s="5" t="s">
        <v>10</v>
      </c>
    </row>
    <row r="10" spans="1:10" x14ac:dyDescent="0.25">
      <c r="A10" s="2">
        <v>8</v>
      </c>
      <c r="B10" s="3">
        <v>43974</v>
      </c>
      <c r="C10" s="4">
        <v>0.58958333333333335</v>
      </c>
      <c r="D10" s="5" t="str">
        <f t="shared" si="1"/>
        <v>Saturday</v>
      </c>
      <c r="E10" s="5" t="str">
        <f t="shared" si="0"/>
        <v>Saturday</v>
      </c>
      <c r="F10" s="5" t="s">
        <v>9</v>
      </c>
      <c r="G10" s="35" t="s">
        <v>126</v>
      </c>
      <c r="H10" s="6" t="s">
        <v>18</v>
      </c>
      <c r="I10" s="5" t="s">
        <v>10</v>
      </c>
    </row>
    <row r="11" spans="1:10" x14ac:dyDescent="0.25">
      <c r="A11" s="2">
        <v>9</v>
      </c>
      <c r="B11" s="3">
        <v>43974</v>
      </c>
      <c r="C11" s="4">
        <v>0.84236111111111101</v>
      </c>
      <c r="D11" s="5" t="str">
        <f t="shared" si="1"/>
        <v>Saturday</v>
      </c>
      <c r="E11" s="5" t="str">
        <f t="shared" si="0"/>
        <v>Saturday</v>
      </c>
      <c r="F11" s="5" t="s">
        <v>9</v>
      </c>
      <c r="G11" s="35" t="s">
        <v>126</v>
      </c>
      <c r="H11" s="6" t="s">
        <v>19</v>
      </c>
      <c r="I11" s="5" t="s">
        <v>10</v>
      </c>
    </row>
    <row r="12" spans="1:10" x14ac:dyDescent="0.25">
      <c r="A12" s="2">
        <v>10</v>
      </c>
      <c r="B12" s="3">
        <v>43975</v>
      </c>
      <c r="C12" s="4">
        <v>0.44722222222222219</v>
      </c>
      <c r="D12" s="5" t="str">
        <f t="shared" si="1"/>
        <v>Sunday</v>
      </c>
      <c r="E12" s="5" t="str">
        <f t="shared" si="0"/>
        <v>Sunday</v>
      </c>
      <c r="F12" s="5" t="s">
        <v>9</v>
      </c>
      <c r="G12" s="35" t="s">
        <v>126</v>
      </c>
      <c r="H12" s="6" t="s">
        <v>20</v>
      </c>
      <c r="I12" s="5" t="s">
        <v>10</v>
      </c>
    </row>
    <row r="13" spans="1:10" x14ac:dyDescent="0.25">
      <c r="A13" s="2">
        <v>11</v>
      </c>
      <c r="B13" s="3">
        <v>43977</v>
      </c>
      <c r="C13" s="4">
        <v>0.25</v>
      </c>
      <c r="D13" s="5" t="str">
        <f t="shared" si="1"/>
        <v>Tuesday</v>
      </c>
      <c r="E13" s="5" t="str">
        <f t="shared" si="0"/>
        <v>Tuesday</v>
      </c>
      <c r="F13" s="5" t="s">
        <v>9</v>
      </c>
      <c r="G13" s="35" t="s">
        <v>126</v>
      </c>
      <c r="H13" s="6" t="s">
        <v>21</v>
      </c>
      <c r="I13" s="5" t="s">
        <v>10</v>
      </c>
      <c r="J13" s="7" t="s">
        <v>29</v>
      </c>
    </row>
    <row r="14" spans="1:10" x14ac:dyDescent="0.25">
      <c r="A14" s="2" t="s">
        <v>128</v>
      </c>
      <c r="B14" s="3">
        <v>43977</v>
      </c>
      <c r="C14" s="4">
        <v>0.45833333333333331</v>
      </c>
      <c r="D14" s="5" t="str">
        <f t="shared" si="1"/>
        <v>Tuesday</v>
      </c>
      <c r="E14" s="5" t="str">
        <f t="shared" si="0"/>
        <v>Tuesday</v>
      </c>
      <c r="H14" s="6"/>
      <c r="J14" s="7" t="s">
        <v>28</v>
      </c>
    </row>
    <row r="15" spans="1:10" x14ac:dyDescent="0.25">
      <c r="A15" s="2">
        <v>12</v>
      </c>
      <c r="B15" s="3">
        <v>43979</v>
      </c>
      <c r="C15" s="4">
        <v>0.45555555555555555</v>
      </c>
      <c r="D15" s="5" t="str">
        <f t="shared" si="1"/>
        <v>Thursday</v>
      </c>
      <c r="E15" s="5" t="str">
        <f t="shared" si="0"/>
        <v>Thursday</v>
      </c>
      <c r="F15" s="5" t="s">
        <v>22</v>
      </c>
      <c r="G15" s="35" t="s">
        <v>126</v>
      </c>
      <c r="H15" s="6" t="s">
        <v>40</v>
      </c>
      <c r="I15" s="6" t="s">
        <v>41</v>
      </c>
      <c r="J15" s="5" t="s">
        <v>44</v>
      </c>
    </row>
    <row r="16" spans="1:10" x14ac:dyDescent="0.25">
      <c r="A16" s="2">
        <v>13</v>
      </c>
      <c r="B16" s="3">
        <v>43981</v>
      </c>
      <c r="C16" s="4">
        <v>0.59513888888888888</v>
      </c>
      <c r="D16" s="5" t="str">
        <f t="shared" si="1"/>
        <v>Saturday</v>
      </c>
      <c r="E16" s="5" t="str">
        <f t="shared" si="0"/>
        <v>Saturday</v>
      </c>
      <c r="F16" s="5" t="s">
        <v>22</v>
      </c>
      <c r="G16" s="36" t="s">
        <v>125</v>
      </c>
      <c r="H16" s="6" t="s">
        <v>24</v>
      </c>
      <c r="I16" s="6" t="s">
        <v>23</v>
      </c>
      <c r="J16" s="5" t="s">
        <v>45</v>
      </c>
    </row>
    <row r="17" spans="1:10" x14ac:dyDescent="0.25">
      <c r="A17" s="2">
        <v>14</v>
      </c>
      <c r="B17" s="3">
        <v>43987</v>
      </c>
      <c r="C17" s="4">
        <v>0.69791666666666663</v>
      </c>
      <c r="D17" s="5" t="str">
        <f t="shared" si="1"/>
        <v>Friday</v>
      </c>
      <c r="E17" s="5" t="str">
        <f t="shared" si="0"/>
        <v>Friday</v>
      </c>
      <c r="F17" s="5" t="s">
        <v>22</v>
      </c>
      <c r="G17" s="35" t="s">
        <v>126</v>
      </c>
      <c r="H17" s="6" t="s">
        <v>25</v>
      </c>
      <c r="I17" s="6" t="s">
        <v>26</v>
      </c>
      <c r="J17" s="5" t="s">
        <v>44</v>
      </c>
    </row>
    <row r="18" spans="1:10" x14ac:dyDescent="0.25">
      <c r="A18" s="2">
        <v>15</v>
      </c>
      <c r="B18" s="3">
        <v>43994</v>
      </c>
      <c r="C18" s="4">
        <v>0.375</v>
      </c>
      <c r="D18" s="5" t="str">
        <f t="shared" si="1"/>
        <v>Friday</v>
      </c>
      <c r="E18" s="5" t="str">
        <f t="shared" si="0"/>
        <v>Friday</v>
      </c>
      <c r="F18" s="5" t="s">
        <v>22</v>
      </c>
      <c r="G18" s="34" t="s">
        <v>127</v>
      </c>
      <c r="H18" s="6" t="s">
        <v>30</v>
      </c>
      <c r="I18" s="6" t="s">
        <v>31</v>
      </c>
      <c r="J18" s="5" t="s">
        <v>32</v>
      </c>
    </row>
    <row r="19" spans="1:10" x14ac:dyDescent="0.25">
      <c r="A19" s="2">
        <v>16</v>
      </c>
      <c r="B19" s="3">
        <v>43996</v>
      </c>
      <c r="C19" s="4">
        <v>0.58333333333333337</v>
      </c>
      <c r="D19" s="5" t="str">
        <f t="shared" si="1"/>
        <v>Sunday</v>
      </c>
      <c r="E19" s="5" t="str">
        <f t="shared" si="0"/>
        <v>Sunday</v>
      </c>
      <c r="F19" s="5" t="s">
        <v>22</v>
      </c>
      <c r="G19" s="35" t="s">
        <v>126</v>
      </c>
      <c r="H19" s="6" t="s">
        <v>33</v>
      </c>
      <c r="I19" s="6" t="s">
        <v>34</v>
      </c>
      <c r="J19" s="5" t="s">
        <v>46</v>
      </c>
    </row>
    <row r="20" spans="1:10" x14ac:dyDescent="0.25">
      <c r="A20" s="2">
        <v>17</v>
      </c>
      <c r="B20" s="3">
        <v>43998</v>
      </c>
      <c r="C20" s="4">
        <v>0.38958333333333334</v>
      </c>
      <c r="D20" s="5" t="str">
        <f t="shared" si="1"/>
        <v>Tuesday</v>
      </c>
      <c r="E20" s="5" t="str">
        <f t="shared" si="0"/>
        <v>Tuesday</v>
      </c>
      <c r="F20" s="5" t="s">
        <v>22</v>
      </c>
      <c r="G20" s="35" t="s">
        <v>126</v>
      </c>
      <c r="H20" s="6" t="s">
        <v>35</v>
      </c>
      <c r="I20" s="6" t="s">
        <v>37</v>
      </c>
      <c r="J20" s="5" t="s">
        <v>44</v>
      </c>
    </row>
    <row r="21" spans="1:10" x14ac:dyDescent="0.25">
      <c r="A21" s="2">
        <v>18</v>
      </c>
      <c r="B21" s="3">
        <v>43998</v>
      </c>
      <c r="C21" s="4">
        <v>0.4861111111111111</v>
      </c>
      <c r="D21" s="5" t="str">
        <f t="shared" si="1"/>
        <v>Tuesday</v>
      </c>
      <c r="E21" s="5" t="str">
        <f t="shared" si="0"/>
        <v>Tuesday</v>
      </c>
      <c r="F21" s="5" t="s">
        <v>22</v>
      </c>
      <c r="G21" s="35" t="s">
        <v>126</v>
      </c>
      <c r="H21" s="6" t="s">
        <v>36</v>
      </c>
      <c r="I21" s="6" t="s">
        <v>38</v>
      </c>
      <c r="J21" s="5" t="s">
        <v>46</v>
      </c>
    </row>
    <row r="22" spans="1:10" x14ac:dyDescent="0.25">
      <c r="A22" s="2" t="s">
        <v>129</v>
      </c>
      <c r="B22" s="3">
        <v>43998</v>
      </c>
      <c r="C22" s="4">
        <v>0.5</v>
      </c>
      <c r="D22" s="5" t="str">
        <f t="shared" si="1"/>
        <v>Tuesday</v>
      </c>
      <c r="E22" s="5" t="str">
        <f t="shared" si="0"/>
        <v>Tuesday</v>
      </c>
      <c r="J22" s="7" t="s">
        <v>39</v>
      </c>
    </row>
    <row r="23" spans="1:10" x14ac:dyDescent="0.25">
      <c r="A23" s="2">
        <v>19</v>
      </c>
      <c r="B23" s="3">
        <v>43999</v>
      </c>
      <c r="C23" s="4">
        <v>0.21944444444444444</v>
      </c>
      <c r="D23" s="5" t="str">
        <f t="shared" si="1"/>
        <v>Wednesday</v>
      </c>
      <c r="E23" s="5" t="str">
        <f t="shared" si="0"/>
        <v>Wednesday</v>
      </c>
      <c r="F23" s="5" t="s">
        <v>22</v>
      </c>
      <c r="G23" s="34" t="s">
        <v>127</v>
      </c>
      <c r="H23" s="6" t="s">
        <v>42</v>
      </c>
      <c r="I23" s="6" t="s">
        <v>43</v>
      </c>
      <c r="J23" s="5" t="s">
        <v>32</v>
      </c>
    </row>
    <row r="24" spans="1:10" x14ac:dyDescent="0.25">
      <c r="A24" s="2">
        <v>20</v>
      </c>
      <c r="B24" s="3">
        <v>43999</v>
      </c>
      <c r="C24" s="4">
        <v>0.59930555555555554</v>
      </c>
      <c r="D24" s="5" t="str">
        <f t="shared" si="1"/>
        <v>Wednesday</v>
      </c>
      <c r="E24" s="5" t="str">
        <f t="shared" si="0"/>
        <v>Wednesday</v>
      </c>
      <c r="F24" s="5" t="s">
        <v>22</v>
      </c>
      <c r="G24" s="35" t="s">
        <v>126</v>
      </c>
      <c r="H24" s="6" t="s">
        <v>47</v>
      </c>
      <c r="I24" s="6" t="s">
        <v>48</v>
      </c>
      <c r="J24" s="5" t="s">
        <v>44</v>
      </c>
    </row>
    <row r="25" spans="1:10" x14ac:dyDescent="0.25">
      <c r="A25" s="2">
        <v>21</v>
      </c>
      <c r="B25" s="3">
        <v>43999</v>
      </c>
      <c r="C25" s="4">
        <v>0.66527777777777775</v>
      </c>
      <c r="D25" s="5" t="str">
        <f t="shared" si="1"/>
        <v>Wednesday</v>
      </c>
      <c r="E25" s="5" t="str">
        <f t="shared" si="0"/>
        <v>Wednesday</v>
      </c>
      <c r="F25" s="5" t="s">
        <v>22</v>
      </c>
      <c r="G25" s="35" t="s">
        <v>126</v>
      </c>
      <c r="H25" s="6" t="s">
        <v>49</v>
      </c>
      <c r="I25" s="6" t="s">
        <v>50</v>
      </c>
      <c r="J25" s="5" t="s">
        <v>51</v>
      </c>
    </row>
    <row r="26" spans="1:10" x14ac:dyDescent="0.25">
      <c r="A26" s="2">
        <v>22</v>
      </c>
      <c r="B26" s="3">
        <v>44003</v>
      </c>
      <c r="C26" s="4">
        <v>0.35625000000000001</v>
      </c>
      <c r="D26" s="5" t="str">
        <f t="shared" si="1"/>
        <v>Sunday</v>
      </c>
      <c r="E26" s="5" t="str">
        <f t="shared" si="0"/>
        <v>Sunday</v>
      </c>
      <c r="F26" s="5" t="s">
        <v>52</v>
      </c>
      <c r="G26" s="35" t="s">
        <v>126</v>
      </c>
      <c r="H26" s="6" t="s">
        <v>53</v>
      </c>
      <c r="I26" s="6" t="s">
        <v>54</v>
      </c>
      <c r="J26" s="5" t="s">
        <v>44</v>
      </c>
    </row>
    <row r="27" spans="1:10" x14ac:dyDescent="0.25">
      <c r="A27" s="2">
        <v>23</v>
      </c>
      <c r="B27" s="3">
        <v>44005</v>
      </c>
      <c r="C27" s="4">
        <v>0.60416666666666663</v>
      </c>
      <c r="D27" s="5" t="str">
        <f t="shared" si="1"/>
        <v>Tuesday</v>
      </c>
      <c r="E27" s="5" t="str">
        <f t="shared" si="0"/>
        <v>Tuesday</v>
      </c>
      <c r="F27" s="5" t="s">
        <v>22</v>
      </c>
      <c r="G27" s="36" t="s">
        <v>125</v>
      </c>
      <c r="H27" s="6" t="s">
        <v>55</v>
      </c>
      <c r="I27" s="6" t="s">
        <v>56</v>
      </c>
      <c r="J27" s="5" t="s">
        <v>57</v>
      </c>
    </row>
    <row r="28" spans="1:10" x14ac:dyDescent="0.25">
      <c r="A28" s="2">
        <v>24</v>
      </c>
      <c r="B28" s="3">
        <v>44007</v>
      </c>
      <c r="C28" s="4">
        <v>0.33958333333333335</v>
      </c>
      <c r="D28" s="5" t="str">
        <f t="shared" si="1"/>
        <v>Thursday</v>
      </c>
      <c r="E28" s="5" t="str">
        <f t="shared" si="0"/>
        <v>Thursday</v>
      </c>
      <c r="F28" s="5" t="s">
        <v>22</v>
      </c>
      <c r="G28" s="34" t="s">
        <v>127</v>
      </c>
      <c r="H28" s="6" t="s">
        <v>58</v>
      </c>
      <c r="I28" s="6" t="s">
        <v>59</v>
      </c>
      <c r="J28" s="5" t="s">
        <v>60</v>
      </c>
    </row>
    <row r="29" spans="1:10" x14ac:dyDescent="0.25">
      <c r="D29" s="5" t="str">
        <f t="shared" si="1"/>
        <v/>
      </c>
      <c r="E29" s="5" t="str">
        <f t="shared" si="0"/>
        <v/>
      </c>
      <c r="H29" s="6"/>
      <c r="I29" s="6"/>
      <c r="J29" s="7" t="s">
        <v>64</v>
      </c>
    </row>
    <row r="30" spans="1:10" x14ac:dyDescent="0.25">
      <c r="A30" s="2">
        <v>25</v>
      </c>
      <c r="B30" s="3">
        <v>44022</v>
      </c>
      <c r="C30" s="4">
        <v>0.62638888888888888</v>
      </c>
      <c r="D30" s="5" t="str">
        <f t="shared" si="1"/>
        <v>Friday</v>
      </c>
      <c r="E30" s="5" t="str">
        <f t="shared" si="0"/>
        <v>Friday</v>
      </c>
      <c r="F30" s="5" t="s">
        <v>22</v>
      </c>
      <c r="G30" s="36" t="s">
        <v>125</v>
      </c>
      <c r="H30" s="6" t="s">
        <v>61</v>
      </c>
      <c r="I30" s="6" t="s">
        <v>62</v>
      </c>
      <c r="J30" s="5" t="s">
        <v>63</v>
      </c>
    </row>
    <row r="31" spans="1:10" x14ac:dyDescent="0.25">
      <c r="A31" s="2">
        <v>26</v>
      </c>
      <c r="B31" s="3">
        <v>44026</v>
      </c>
      <c r="C31" s="4">
        <v>0.53263888888888888</v>
      </c>
      <c r="D31" s="5" t="str">
        <f t="shared" si="1"/>
        <v>Tuesday</v>
      </c>
      <c r="E31" s="5" t="str">
        <f t="shared" si="0"/>
        <v>Tuesday</v>
      </c>
      <c r="F31" s="5" t="s">
        <v>22</v>
      </c>
      <c r="G31" s="36" t="s">
        <v>125</v>
      </c>
      <c r="H31" s="6" t="s">
        <v>65</v>
      </c>
      <c r="I31" s="6" t="s">
        <v>66</v>
      </c>
      <c r="J31" s="5" t="s">
        <v>63</v>
      </c>
    </row>
    <row r="32" spans="1:10" x14ac:dyDescent="0.25">
      <c r="A32" s="2">
        <v>27</v>
      </c>
      <c r="B32" s="3">
        <v>44027</v>
      </c>
      <c r="C32" s="4">
        <v>0.35555555555555557</v>
      </c>
      <c r="D32" s="5" t="str">
        <f t="shared" si="1"/>
        <v>Wednesday</v>
      </c>
      <c r="E32" s="5" t="str">
        <f t="shared" si="0"/>
        <v>Wednesday</v>
      </c>
      <c r="F32" s="5" t="s">
        <v>22</v>
      </c>
      <c r="G32" s="36" t="s">
        <v>125</v>
      </c>
      <c r="H32" s="6" t="s">
        <v>67</v>
      </c>
      <c r="I32" s="6" t="s">
        <v>68</v>
      </c>
      <c r="J32" s="5" t="s">
        <v>57</v>
      </c>
    </row>
    <row r="33" spans="1:10" x14ac:dyDescent="0.25">
      <c r="A33" s="2">
        <v>28</v>
      </c>
      <c r="B33" s="3">
        <v>44032</v>
      </c>
      <c r="C33" s="4">
        <v>0.38680555555555557</v>
      </c>
      <c r="D33" s="5" t="str">
        <f t="shared" si="1"/>
        <v>Monday</v>
      </c>
      <c r="E33" s="5" t="str">
        <f t="shared" si="0"/>
        <v>Monday</v>
      </c>
      <c r="F33" s="5" t="s">
        <v>22</v>
      </c>
      <c r="G33" s="37" t="s">
        <v>127</v>
      </c>
      <c r="H33" s="6" t="s">
        <v>69</v>
      </c>
      <c r="I33" s="6" t="s">
        <v>70</v>
      </c>
      <c r="J33" s="5" t="s">
        <v>60</v>
      </c>
    </row>
    <row r="34" spans="1:10" x14ac:dyDescent="0.25">
      <c r="A34" s="2">
        <v>29</v>
      </c>
      <c r="B34" s="3">
        <v>44032</v>
      </c>
      <c r="C34" s="4">
        <v>0.71875</v>
      </c>
      <c r="D34" s="5" t="str">
        <f t="shared" si="1"/>
        <v>Monday</v>
      </c>
      <c r="E34" s="5" t="str">
        <f t="shared" si="0"/>
        <v>Monday</v>
      </c>
      <c r="F34" s="5" t="s">
        <v>22</v>
      </c>
      <c r="H34" s="6" t="s">
        <v>71</v>
      </c>
      <c r="I34" s="6" t="s">
        <v>72</v>
      </c>
      <c r="J34" s="5" t="s">
        <v>73</v>
      </c>
    </row>
    <row r="35" spans="1:10" x14ac:dyDescent="0.25">
      <c r="A35" s="2">
        <v>30</v>
      </c>
      <c r="B35" s="3">
        <v>44033</v>
      </c>
      <c r="C35" s="4">
        <v>0.36041666666666666</v>
      </c>
      <c r="D35" s="5" t="str">
        <f t="shared" si="1"/>
        <v>Tuesday</v>
      </c>
      <c r="E35" s="5" t="str">
        <f t="shared" si="0"/>
        <v>Tuesday</v>
      </c>
      <c r="F35" s="5" t="s">
        <v>22</v>
      </c>
      <c r="G35" s="36" t="s">
        <v>125</v>
      </c>
      <c r="H35" s="6" t="s">
        <v>74</v>
      </c>
      <c r="I35" s="6" t="s">
        <v>75</v>
      </c>
      <c r="J35" s="5" t="s">
        <v>63</v>
      </c>
    </row>
    <row r="36" spans="1:10" x14ac:dyDescent="0.25">
      <c r="A36" s="2">
        <v>31</v>
      </c>
      <c r="B36" s="3">
        <v>44033</v>
      </c>
      <c r="C36" s="4">
        <v>0.44097222222222227</v>
      </c>
      <c r="D36" s="5" t="str">
        <f t="shared" si="1"/>
        <v>Tuesday</v>
      </c>
      <c r="E36" s="5" t="str">
        <f t="shared" si="0"/>
        <v>Tuesday</v>
      </c>
      <c r="F36" s="5" t="s">
        <v>22</v>
      </c>
      <c r="G36" s="35" t="s">
        <v>126</v>
      </c>
      <c r="H36" s="6" t="s">
        <v>76</v>
      </c>
      <c r="I36" s="6" t="s">
        <v>77</v>
      </c>
      <c r="J36" s="5" t="s">
        <v>44</v>
      </c>
    </row>
    <row r="37" spans="1:10" x14ac:dyDescent="0.25">
      <c r="A37" s="2">
        <v>32</v>
      </c>
      <c r="B37" s="3">
        <v>44033</v>
      </c>
      <c r="C37" s="4">
        <v>0.7270833333333333</v>
      </c>
      <c r="D37" s="5" t="str">
        <f t="shared" si="1"/>
        <v>Tuesday</v>
      </c>
      <c r="E37" s="5" t="str">
        <f t="shared" si="0"/>
        <v>Tuesday</v>
      </c>
      <c r="F37" s="5" t="s">
        <v>22</v>
      </c>
      <c r="G37" s="35" t="s">
        <v>126</v>
      </c>
      <c r="H37" s="6" t="s">
        <v>78</v>
      </c>
      <c r="I37" s="6" t="s">
        <v>79</v>
      </c>
      <c r="J37" s="5" t="s">
        <v>44</v>
      </c>
    </row>
    <row r="38" spans="1:10" x14ac:dyDescent="0.25">
      <c r="D38" s="5" t="str">
        <f t="shared" si="1"/>
        <v/>
      </c>
      <c r="E38" s="5" t="str">
        <f t="shared" si="0"/>
        <v/>
      </c>
      <c r="H38" s="6"/>
      <c r="I38" s="6"/>
      <c r="J38" s="7" t="s">
        <v>123</v>
      </c>
    </row>
    <row r="39" spans="1:10" x14ac:dyDescent="0.25">
      <c r="A39" s="2">
        <v>33</v>
      </c>
      <c r="B39" s="3">
        <v>44036</v>
      </c>
      <c r="C39" s="4">
        <v>0.5083333333333333</v>
      </c>
      <c r="D39" s="5" t="str">
        <f t="shared" ref="D39:D58" si="2">IF(B39="","",CHOOSE(WEEKDAY(B39,2),"Monday","Tuesday","Wednesday","Thursday","Friday","Saturday","Sunday"))</f>
        <v>Friday</v>
      </c>
      <c r="E39" s="5" t="str">
        <f t="shared" ref="E39:E58" si="3">IF(B39="","",IF(HOUR(C39)&lt;5,CHOOSE(WEEKDAY(B39-1,2),"Monday","Tuesday","Wednesday","Thursday","Friday","Saturday","Sunday"),D39))</f>
        <v>Friday</v>
      </c>
      <c r="F39" s="5" t="s">
        <v>52</v>
      </c>
      <c r="G39" s="36" t="s">
        <v>125</v>
      </c>
      <c r="H39" s="6" t="s">
        <v>80</v>
      </c>
      <c r="I39" s="6" t="s">
        <v>81</v>
      </c>
      <c r="J39" s="5" t="s">
        <v>63</v>
      </c>
    </row>
    <row r="40" spans="1:10" x14ac:dyDescent="0.25">
      <c r="A40" s="2">
        <v>34</v>
      </c>
      <c r="B40" s="3">
        <v>44038</v>
      </c>
      <c r="C40" s="4">
        <v>0.44166666666666665</v>
      </c>
      <c r="D40" s="5" t="str">
        <f t="shared" si="2"/>
        <v>Sunday</v>
      </c>
      <c r="E40" s="5" t="str">
        <f t="shared" si="3"/>
        <v>Sunday</v>
      </c>
      <c r="F40" s="5" t="s">
        <v>22</v>
      </c>
      <c r="G40" s="36" t="s">
        <v>125</v>
      </c>
      <c r="H40" s="6" t="s">
        <v>82</v>
      </c>
      <c r="I40" s="6" t="s">
        <v>83</v>
      </c>
      <c r="J40" s="5" t="s">
        <v>63</v>
      </c>
    </row>
    <row r="41" spans="1:10" x14ac:dyDescent="0.25">
      <c r="A41" s="2">
        <v>35</v>
      </c>
      <c r="B41" s="3">
        <v>44038</v>
      </c>
      <c r="C41" s="4">
        <v>0.63402777777777775</v>
      </c>
      <c r="D41" s="5" t="str">
        <f t="shared" si="2"/>
        <v>Sunday</v>
      </c>
      <c r="E41" s="5" t="str">
        <f t="shared" si="3"/>
        <v>Sunday</v>
      </c>
      <c r="F41" s="5" t="s">
        <v>22</v>
      </c>
      <c r="G41" s="36" t="s">
        <v>125</v>
      </c>
      <c r="H41" s="6" t="s">
        <v>84</v>
      </c>
      <c r="I41" s="6" t="s">
        <v>85</v>
      </c>
      <c r="J41" s="5" t="s">
        <v>57</v>
      </c>
    </row>
    <row r="42" spans="1:10" x14ac:dyDescent="0.25">
      <c r="A42" s="2">
        <v>36</v>
      </c>
      <c r="B42" s="3">
        <v>44038</v>
      </c>
      <c r="C42" s="4">
        <v>0.77013888888888893</v>
      </c>
      <c r="D42" s="5" t="str">
        <f t="shared" si="2"/>
        <v>Sunday</v>
      </c>
      <c r="E42" s="5" t="str">
        <f t="shared" si="3"/>
        <v>Sunday</v>
      </c>
      <c r="F42" s="5" t="s">
        <v>22</v>
      </c>
      <c r="G42" s="36" t="s">
        <v>125</v>
      </c>
      <c r="H42" s="6" t="s">
        <v>86</v>
      </c>
      <c r="I42" s="6" t="s">
        <v>87</v>
      </c>
      <c r="J42" s="5" t="s">
        <v>63</v>
      </c>
    </row>
    <row r="43" spans="1:10" x14ac:dyDescent="0.25">
      <c r="A43" s="2">
        <v>37</v>
      </c>
      <c r="B43" s="3">
        <v>44040</v>
      </c>
      <c r="C43" s="4">
        <v>0.6645833333333333</v>
      </c>
      <c r="D43" s="5" t="str">
        <f t="shared" si="2"/>
        <v>Tuesday</v>
      </c>
      <c r="E43" s="5" t="str">
        <f t="shared" si="3"/>
        <v>Tuesday</v>
      </c>
      <c r="F43" s="5" t="s">
        <v>22</v>
      </c>
      <c r="G43" s="35" t="s">
        <v>126</v>
      </c>
      <c r="H43" s="6" t="s">
        <v>88</v>
      </c>
      <c r="I43" s="6" t="s">
        <v>89</v>
      </c>
      <c r="J43" s="5" t="s">
        <v>90</v>
      </c>
    </row>
    <row r="44" spans="1:10" x14ac:dyDescent="0.25">
      <c r="A44" s="2">
        <v>38</v>
      </c>
      <c r="B44" s="3">
        <v>44041</v>
      </c>
      <c r="C44" s="4">
        <v>0.3354166666666667</v>
      </c>
      <c r="D44" s="5" t="str">
        <f t="shared" si="2"/>
        <v>Wednesday</v>
      </c>
      <c r="E44" s="5" t="str">
        <f t="shared" si="3"/>
        <v>Wednesday</v>
      </c>
      <c r="F44" s="5" t="s">
        <v>22</v>
      </c>
      <c r="G44" s="36" t="s">
        <v>125</v>
      </c>
      <c r="H44" s="6" t="s">
        <v>91</v>
      </c>
      <c r="I44" s="6" t="s">
        <v>92</v>
      </c>
      <c r="J44" s="5" t="s">
        <v>93</v>
      </c>
    </row>
    <row r="45" spans="1:10" x14ac:dyDescent="0.25">
      <c r="A45" s="2">
        <v>39</v>
      </c>
      <c r="B45" s="3">
        <v>44041</v>
      </c>
      <c r="C45" s="4">
        <v>0.68819444444444444</v>
      </c>
      <c r="D45" s="5" t="str">
        <f t="shared" si="2"/>
        <v>Wednesday</v>
      </c>
      <c r="E45" s="5" t="str">
        <f t="shared" si="3"/>
        <v>Wednesday</v>
      </c>
      <c r="F45" s="5" t="s">
        <v>22</v>
      </c>
      <c r="G45" s="35" t="s">
        <v>126</v>
      </c>
      <c r="H45" s="6" t="s">
        <v>94</v>
      </c>
      <c r="I45" s="6" t="s">
        <v>95</v>
      </c>
      <c r="J45" s="5" t="s">
        <v>96</v>
      </c>
    </row>
    <row r="46" spans="1:10" x14ac:dyDescent="0.25">
      <c r="A46" s="2">
        <v>40</v>
      </c>
      <c r="B46" s="3">
        <v>44042</v>
      </c>
      <c r="C46" s="4">
        <v>0.36805555555555558</v>
      </c>
      <c r="D46" s="5" t="str">
        <f t="shared" si="2"/>
        <v>Thursday</v>
      </c>
      <c r="E46" s="5" t="str">
        <f t="shared" si="3"/>
        <v>Thursday</v>
      </c>
      <c r="F46" s="5" t="s">
        <v>22</v>
      </c>
      <c r="G46" s="36" t="s">
        <v>125</v>
      </c>
      <c r="H46" s="6" t="s">
        <v>98</v>
      </c>
      <c r="I46" s="6" t="s">
        <v>99</v>
      </c>
      <c r="J46" s="5" t="s">
        <v>63</v>
      </c>
    </row>
    <row r="47" spans="1:10" x14ac:dyDescent="0.25">
      <c r="A47" s="2">
        <v>41</v>
      </c>
      <c r="B47" s="3">
        <v>44042</v>
      </c>
      <c r="C47" s="4">
        <v>0.38055555555555554</v>
      </c>
      <c r="D47" s="5" t="str">
        <f t="shared" si="2"/>
        <v>Thursday</v>
      </c>
      <c r="E47" s="5" t="str">
        <f t="shared" si="3"/>
        <v>Thursday</v>
      </c>
      <c r="F47" s="5" t="s">
        <v>22</v>
      </c>
      <c r="G47" s="35" t="s">
        <v>126</v>
      </c>
      <c r="H47" s="6" t="s">
        <v>100</v>
      </c>
      <c r="I47" s="6" t="s">
        <v>101</v>
      </c>
      <c r="J47" s="5" t="s">
        <v>97</v>
      </c>
    </row>
    <row r="48" spans="1:10" x14ac:dyDescent="0.25">
      <c r="A48" s="2">
        <v>42</v>
      </c>
      <c r="B48" s="3">
        <v>44042</v>
      </c>
      <c r="C48" s="4">
        <v>0.4201388888888889</v>
      </c>
      <c r="D48" s="5" t="str">
        <f t="shared" si="2"/>
        <v>Thursday</v>
      </c>
      <c r="E48" s="5" t="str">
        <f t="shared" si="3"/>
        <v>Thursday</v>
      </c>
      <c r="F48" s="5" t="s">
        <v>22</v>
      </c>
      <c r="G48" s="35" t="s">
        <v>126</v>
      </c>
      <c r="H48" s="6" t="s">
        <v>102</v>
      </c>
      <c r="I48" s="6" t="s">
        <v>103</v>
      </c>
      <c r="J48" s="5" t="s">
        <v>96</v>
      </c>
    </row>
    <row r="49" spans="1:10" x14ac:dyDescent="0.25">
      <c r="A49" s="2">
        <v>43</v>
      </c>
      <c r="B49" s="3">
        <v>44042</v>
      </c>
      <c r="C49" s="4">
        <v>0.51180555555555551</v>
      </c>
      <c r="D49" s="5" t="str">
        <f t="shared" si="2"/>
        <v>Thursday</v>
      </c>
      <c r="E49" s="5" t="str">
        <f t="shared" si="3"/>
        <v>Thursday</v>
      </c>
      <c r="F49" s="5" t="s">
        <v>22</v>
      </c>
      <c r="G49" s="35" t="s">
        <v>126</v>
      </c>
      <c r="H49" s="6" t="s">
        <v>104</v>
      </c>
      <c r="I49" s="6" t="s">
        <v>105</v>
      </c>
      <c r="J49" s="5" t="s">
        <v>90</v>
      </c>
    </row>
    <row r="50" spans="1:10" x14ac:dyDescent="0.25">
      <c r="A50" s="2" t="s">
        <v>106</v>
      </c>
      <c r="B50" s="3">
        <v>44043</v>
      </c>
      <c r="C50" s="4">
        <v>0.56874999999999998</v>
      </c>
      <c r="D50" s="5" t="str">
        <f t="shared" si="2"/>
        <v>Friday</v>
      </c>
      <c r="E50" s="5" t="str">
        <f t="shared" si="3"/>
        <v>Friday</v>
      </c>
      <c r="F50" s="5" t="s">
        <v>52</v>
      </c>
      <c r="H50" s="6" t="s">
        <v>107</v>
      </c>
      <c r="I50" s="6" t="s">
        <v>108</v>
      </c>
      <c r="J50" s="5" t="s">
        <v>109</v>
      </c>
    </row>
    <row r="51" spans="1:10" x14ac:dyDescent="0.25">
      <c r="A51" s="2">
        <v>44</v>
      </c>
      <c r="B51" s="3">
        <v>44045</v>
      </c>
      <c r="C51" s="4">
        <v>0.62222222222222223</v>
      </c>
      <c r="D51" s="5" t="str">
        <f t="shared" si="2"/>
        <v>Sunday</v>
      </c>
      <c r="E51" s="5" t="str">
        <f t="shared" si="3"/>
        <v>Sunday</v>
      </c>
      <c r="F51" s="5" t="s">
        <v>22</v>
      </c>
      <c r="G51" s="36" t="s">
        <v>125</v>
      </c>
      <c r="H51" s="6" t="s">
        <v>110</v>
      </c>
      <c r="I51" s="6" t="s">
        <v>111</v>
      </c>
      <c r="J51" s="5" t="s">
        <v>63</v>
      </c>
    </row>
    <row r="52" spans="1:10" x14ac:dyDescent="0.25">
      <c r="A52" s="2">
        <v>45</v>
      </c>
      <c r="B52" s="3">
        <v>44045</v>
      </c>
      <c r="C52" s="4">
        <v>0.6479166666666667</v>
      </c>
      <c r="D52" s="5" t="str">
        <f t="shared" si="2"/>
        <v>Sunday</v>
      </c>
      <c r="E52" s="5" t="str">
        <f t="shared" si="3"/>
        <v>Sunday</v>
      </c>
      <c r="F52" s="5" t="s">
        <v>22</v>
      </c>
      <c r="G52" s="36" t="s">
        <v>125</v>
      </c>
      <c r="H52" s="6" t="s">
        <v>112</v>
      </c>
      <c r="I52" s="6" t="s">
        <v>113</v>
      </c>
      <c r="J52" s="5" t="s">
        <v>63</v>
      </c>
    </row>
    <row r="53" spans="1:10" x14ac:dyDescent="0.25">
      <c r="A53" s="2">
        <v>46</v>
      </c>
      <c r="B53" s="3">
        <v>44046</v>
      </c>
      <c r="C53" s="4">
        <v>0.35972222222222222</v>
      </c>
      <c r="D53" s="5" t="str">
        <f t="shared" si="2"/>
        <v>Monday</v>
      </c>
      <c r="E53" s="5" t="str">
        <f t="shared" si="3"/>
        <v>Monday</v>
      </c>
      <c r="F53" s="5" t="s">
        <v>22</v>
      </c>
      <c r="G53" s="36" t="s">
        <v>125</v>
      </c>
      <c r="H53" s="6" t="s">
        <v>114</v>
      </c>
      <c r="I53" s="6" t="s">
        <v>115</v>
      </c>
      <c r="J53" s="5" t="s">
        <v>63</v>
      </c>
    </row>
    <row r="54" spans="1:10" x14ac:dyDescent="0.25">
      <c r="A54" s="2" t="s">
        <v>116</v>
      </c>
      <c r="B54" s="3">
        <v>44046</v>
      </c>
      <c r="C54" s="4">
        <v>0.55833333333333335</v>
      </c>
      <c r="D54" s="5" t="str">
        <f t="shared" si="2"/>
        <v>Monday</v>
      </c>
      <c r="E54" s="5" t="str">
        <f t="shared" si="3"/>
        <v>Monday</v>
      </c>
      <c r="F54" s="5" t="s">
        <v>117</v>
      </c>
      <c r="H54" s="6" t="s">
        <v>118</v>
      </c>
      <c r="I54" s="6" t="s">
        <v>119</v>
      </c>
      <c r="J54" s="5" t="s">
        <v>120</v>
      </c>
    </row>
    <row r="55" spans="1:10" x14ac:dyDescent="0.25">
      <c r="A55" s="2">
        <v>47</v>
      </c>
      <c r="B55" s="3">
        <v>44046</v>
      </c>
      <c r="C55" s="4">
        <v>0.63055555555555554</v>
      </c>
      <c r="D55" s="5" t="str">
        <f t="shared" si="2"/>
        <v>Monday</v>
      </c>
      <c r="E55" s="5" t="str">
        <f t="shared" si="3"/>
        <v>Monday</v>
      </c>
      <c r="F55" s="5" t="s">
        <v>22</v>
      </c>
      <c r="G55" s="35" t="s">
        <v>126</v>
      </c>
      <c r="H55" s="6" t="s">
        <v>121</v>
      </c>
      <c r="I55" s="6" t="s">
        <v>122</v>
      </c>
      <c r="J55" s="5" t="s">
        <v>90</v>
      </c>
    </row>
    <row r="56" spans="1:10" x14ac:dyDescent="0.25">
      <c r="A56" s="2">
        <v>48</v>
      </c>
      <c r="B56" s="3">
        <v>44047</v>
      </c>
      <c r="C56" s="4">
        <v>0.50902777777777775</v>
      </c>
      <c r="D56" s="5" t="str">
        <f t="shared" si="2"/>
        <v>Tuesday</v>
      </c>
      <c r="E56" s="5" t="str">
        <f t="shared" si="3"/>
        <v>Tuesday</v>
      </c>
      <c r="F56" s="5" t="s">
        <v>22</v>
      </c>
      <c r="G56" s="36" t="s">
        <v>125</v>
      </c>
      <c r="H56" s="6" t="s">
        <v>133</v>
      </c>
      <c r="I56" s="6" t="s">
        <v>134</v>
      </c>
      <c r="J56" s="5" t="s">
        <v>63</v>
      </c>
    </row>
    <row r="57" spans="1:10" x14ac:dyDescent="0.25">
      <c r="A57" s="2">
        <v>49</v>
      </c>
      <c r="B57" s="3">
        <v>44047</v>
      </c>
      <c r="C57" s="4">
        <v>0.66597222222222219</v>
      </c>
      <c r="D57" s="5" t="str">
        <f t="shared" si="2"/>
        <v>Tuesday</v>
      </c>
      <c r="E57" s="5" t="str">
        <f t="shared" si="3"/>
        <v>Tuesday</v>
      </c>
      <c r="F57" s="5" t="s">
        <v>22</v>
      </c>
      <c r="G57" s="36" t="s">
        <v>125</v>
      </c>
      <c r="H57" s="6" t="s">
        <v>148</v>
      </c>
      <c r="I57" s="6" t="s">
        <v>149</v>
      </c>
      <c r="J57" s="5" t="s">
        <v>63</v>
      </c>
    </row>
    <row r="58" spans="1:10" x14ac:dyDescent="0.25">
      <c r="A58" s="2">
        <v>50</v>
      </c>
      <c r="B58" s="3">
        <v>44048</v>
      </c>
      <c r="C58" s="4">
        <v>0.32430555555555557</v>
      </c>
      <c r="D58" s="5" t="str">
        <f t="shared" si="2"/>
        <v>Wednesday</v>
      </c>
      <c r="E58" s="5" t="str">
        <f t="shared" si="3"/>
        <v>Wednesday</v>
      </c>
      <c r="F58" s="5" t="s">
        <v>22</v>
      </c>
      <c r="G58" s="35" t="s">
        <v>126</v>
      </c>
      <c r="H58" s="6" t="s">
        <v>150</v>
      </c>
      <c r="I58" s="6" t="s">
        <v>151</v>
      </c>
      <c r="J58" s="5" t="s">
        <v>152</v>
      </c>
    </row>
    <row r="59" spans="1:10" x14ac:dyDescent="0.25">
      <c r="B59" s="3">
        <v>44049</v>
      </c>
      <c r="C59" s="4">
        <v>0.375</v>
      </c>
      <c r="D59" s="5" t="str">
        <f t="shared" si="1"/>
        <v>Thursday</v>
      </c>
      <c r="E59" s="5" t="str">
        <f t="shared" ref="E59" si="4">IF(B59="","",IF(HOUR(C59)&lt;5,CHOOSE(WEEKDAY(B59-1,2),"Monday","Tuesday","Wednesday","Thursday","Friday","Saturday","Sunday"),D59))</f>
        <v>Thursday</v>
      </c>
      <c r="J59" s="7" t="s">
        <v>153</v>
      </c>
    </row>
    <row r="60" spans="1:10" x14ac:dyDescent="0.25">
      <c r="A60" s="2">
        <v>51</v>
      </c>
      <c r="B60" s="3">
        <v>44049</v>
      </c>
      <c r="C60" s="4">
        <v>0.44305555555555554</v>
      </c>
      <c r="D60" s="5" t="str">
        <f t="shared" ref="D60:D76" si="5">IF(B60="","",CHOOSE(WEEKDAY(B60,2),"Monday","Tuesday","Wednesday","Thursday","Friday","Saturday","Sunday"))</f>
        <v>Thursday</v>
      </c>
      <c r="E60" s="5" t="str">
        <f t="shared" ref="E60:E76" si="6">IF(B60="","",IF(HOUR(C60)&lt;5,CHOOSE(WEEKDAY(B60-1,2),"Monday","Tuesday","Wednesday","Thursday","Friday","Saturday","Sunday"),D60))</f>
        <v>Thursday</v>
      </c>
      <c r="F60" s="5" t="s">
        <v>22</v>
      </c>
      <c r="G60" s="35" t="s">
        <v>126</v>
      </c>
      <c r="H60" s="6" t="s">
        <v>155</v>
      </c>
      <c r="I60" s="6" t="s">
        <v>156</v>
      </c>
      <c r="J60" s="5" t="s">
        <v>154</v>
      </c>
    </row>
    <row r="61" spans="1:10" x14ac:dyDescent="0.25">
      <c r="A61" s="2">
        <v>52</v>
      </c>
      <c r="B61" s="3">
        <v>44049</v>
      </c>
      <c r="C61" s="4">
        <v>0.80069444444444438</v>
      </c>
      <c r="D61" s="5" t="str">
        <f t="shared" si="5"/>
        <v>Thursday</v>
      </c>
      <c r="E61" s="5" t="str">
        <f t="shared" si="6"/>
        <v>Thursday</v>
      </c>
      <c r="F61" s="5" t="s">
        <v>22</v>
      </c>
      <c r="G61" s="36" t="s">
        <v>125</v>
      </c>
      <c r="H61" s="6" t="s">
        <v>157</v>
      </c>
      <c r="I61" s="6" t="s">
        <v>158</v>
      </c>
      <c r="J61" s="5" t="s">
        <v>57</v>
      </c>
    </row>
    <row r="62" spans="1:10" x14ac:dyDescent="0.25">
      <c r="A62" s="2">
        <v>53</v>
      </c>
      <c r="B62" s="3">
        <v>44050</v>
      </c>
      <c r="C62" s="4">
        <v>0.64166666666666672</v>
      </c>
      <c r="D62" s="5" t="str">
        <f t="shared" si="5"/>
        <v>Friday</v>
      </c>
      <c r="E62" s="5" t="str">
        <f t="shared" si="6"/>
        <v>Friday</v>
      </c>
      <c r="F62" s="5" t="s">
        <v>22</v>
      </c>
      <c r="G62" s="36" t="s">
        <v>125</v>
      </c>
      <c r="H62" s="6" t="s">
        <v>159</v>
      </c>
      <c r="I62" s="6" t="s">
        <v>160</v>
      </c>
      <c r="J62" s="5" t="s">
        <v>161</v>
      </c>
    </row>
    <row r="63" spans="1:10" x14ac:dyDescent="0.25">
      <c r="A63" s="2">
        <v>54</v>
      </c>
      <c r="B63" s="3">
        <v>44051</v>
      </c>
      <c r="C63" s="4">
        <v>0.45902777777777781</v>
      </c>
      <c r="D63" s="5" t="str">
        <f t="shared" si="5"/>
        <v>Saturday</v>
      </c>
      <c r="E63" s="5" t="str">
        <f t="shared" si="6"/>
        <v>Saturday</v>
      </c>
      <c r="F63" s="5" t="s">
        <v>22</v>
      </c>
      <c r="G63" s="36" t="s">
        <v>125</v>
      </c>
      <c r="H63" s="6" t="s">
        <v>162</v>
      </c>
      <c r="I63" s="6" t="s">
        <v>163</v>
      </c>
      <c r="J63" s="5" t="s">
        <v>63</v>
      </c>
    </row>
    <row r="64" spans="1:10" x14ac:dyDescent="0.25">
      <c r="A64" s="2">
        <v>55</v>
      </c>
      <c r="B64" s="3">
        <v>44052</v>
      </c>
      <c r="C64" s="4">
        <v>0.36874999999999997</v>
      </c>
      <c r="D64" s="5" t="str">
        <f t="shared" si="5"/>
        <v>Sunday</v>
      </c>
      <c r="E64" s="5" t="str">
        <f t="shared" si="6"/>
        <v>Sunday</v>
      </c>
      <c r="F64" s="5" t="s">
        <v>22</v>
      </c>
      <c r="G64" s="35" t="s">
        <v>126</v>
      </c>
      <c r="H64" s="6" t="s">
        <v>164</v>
      </c>
      <c r="I64" s="6" t="s">
        <v>165</v>
      </c>
      <c r="J64" s="5" t="s">
        <v>166</v>
      </c>
    </row>
    <row r="65" spans="1:10" x14ac:dyDescent="0.25">
      <c r="A65" s="2">
        <v>56</v>
      </c>
      <c r="B65" s="3">
        <v>44054</v>
      </c>
      <c r="C65" s="4">
        <v>0.30069444444444443</v>
      </c>
      <c r="D65" s="5" t="str">
        <f t="shared" si="5"/>
        <v>Tuesday</v>
      </c>
      <c r="E65" s="5" t="str">
        <f t="shared" si="6"/>
        <v>Tuesday</v>
      </c>
      <c r="F65" s="5" t="s">
        <v>22</v>
      </c>
      <c r="G65" s="35" t="s">
        <v>126</v>
      </c>
      <c r="H65" s="6" t="s">
        <v>169</v>
      </c>
      <c r="I65" s="6" t="s">
        <v>170</v>
      </c>
      <c r="J65" s="5" t="s">
        <v>171</v>
      </c>
    </row>
    <row r="66" spans="1:10" x14ac:dyDescent="0.25">
      <c r="A66" s="2">
        <v>57</v>
      </c>
      <c r="B66" s="3">
        <v>44054</v>
      </c>
      <c r="C66" s="4">
        <v>0.48749999999999999</v>
      </c>
      <c r="D66" s="5" t="str">
        <f t="shared" si="5"/>
        <v>Tuesday</v>
      </c>
      <c r="E66" s="5" t="str">
        <f t="shared" si="6"/>
        <v>Tuesday</v>
      </c>
      <c r="F66" s="5" t="s">
        <v>22</v>
      </c>
      <c r="G66" s="36" t="s">
        <v>125</v>
      </c>
      <c r="H66" s="6" t="s">
        <v>172</v>
      </c>
      <c r="I66" s="6" t="s">
        <v>173</v>
      </c>
      <c r="J66" s="5" t="s">
        <v>63</v>
      </c>
    </row>
    <row r="67" spans="1:10" x14ac:dyDescent="0.25">
      <c r="A67" s="2">
        <v>58</v>
      </c>
      <c r="B67" s="3">
        <v>44055</v>
      </c>
      <c r="C67" s="4">
        <v>0.38263888888888892</v>
      </c>
      <c r="D67" s="5" t="str">
        <f t="shared" si="5"/>
        <v>Wednesday</v>
      </c>
      <c r="E67" s="5" t="str">
        <f t="shared" si="6"/>
        <v>Wednesday</v>
      </c>
      <c r="F67" s="5" t="s">
        <v>22</v>
      </c>
      <c r="G67" s="36" t="s">
        <v>125</v>
      </c>
      <c r="H67" s="6" t="s">
        <v>174</v>
      </c>
      <c r="I67" s="6" t="s">
        <v>175</v>
      </c>
      <c r="J67" s="5" t="s">
        <v>63</v>
      </c>
    </row>
    <row r="68" spans="1:10" x14ac:dyDescent="0.25">
      <c r="A68" s="2">
        <v>59</v>
      </c>
      <c r="B68" s="3">
        <v>44055</v>
      </c>
      <c r="C68" s="4">
        <v>0.61875000000000002</v>
      </c>
      <c r="D68" s="5" t="str">
        <f t="shared" si="5"/>
        <v>Wednesday</v>
      </c>
      <c r="E68" s="5" t="str">
        <f t="shared" si="6"/>
        <v>Wednesday</v>
      </c>
      <c r="F68" s="5" t="s">
        <v>22</v>
      </c>
      <c r="G68" s="34" t="s">
        <v>127</v>
      </c>
      <c r="H68" s="6" t="s">
        <v>176</v>
      </c>
      <c r="I68" s="6" t="s">
        <v>177</v>
      </c>
      <c r="J68" s="5" t="s">
        <v>191</v>
      </c>
    </row>
    <row r="69" spans="1:10" x14ac:dyDescent="0.25">
      <c r="A69" s="2">
        <v>60</v>
      </c>
      <c r="B69" s="3">
        <v>44056</v>
      </c>
      <c r="C69" s="4">
        <v>0.49722222222222223</v>
      </c>
      <c r="D69" s="5" t="str">
        <f t="shared" si="5"/>
        <v>Thursday</v>
      </c>
      <c r="E69" s="5" t="str">
        <f t="shared" si="6"/>
        <v>Thursday</v>
      </c>
      <c r="F69" s="5" t="s">
        <v>22</v>
      </c>
      <c r="G69" s="35" t="s">
        <v>126</v>
      </c>
      <c r="H69" s="6" t="s">
        <v>178</v>
      </c>
      <c r="I69" s="6" t="s">
        <v>179</v>
      </c>
      <c r="J69" s="5" t="s">
        <v>180</v>
      </c>
    </row>
    <row r="70" spans="1:10" x14ac:dyDescent="0.25">
      <c r="A70" s="2">
        <v>61</v>
      </c>
      <c r="B70" s="3">
        <v>44056</v>
      </c>
      <c r="C70" s="4">
        <v>0.72291666666666676</v>
      </c>
      <c r="D70" s="5" t="str">
        <f t="shared" ref="D70" si="7">IF(B70="","",CHOOSE(WEEKDAY(B70,2),"Monday","Tuesday","Wednesday","Thursday","Friday","Saturday","Sunday"))</f>
        <v>Thursday</v>
      </c>
      <c r="E70" s="5" t="str">
        <f t="shared" ref="E70" si="8">IF(B70="","",IF(HOUR(C70)&lt;5,CHOOSE(WEEKDAY(B70-1,2),"Monday","Tuesday","Wednesday","Thursday","Friday","Saturday","Sunday"),D70))</f>
        <v>Thursday</v>
      </c>
      <c r="F70" s="5" t="s">
        <v>22</v>
      </c>
      <c r="G70" s="36" t="s">
        <v>125</v>
      </c>
      <c r="H70" s="6" t="s">
        <v>181</v>
      </c>
      <c r="I70" s="6" t="s">
        <v>182</v>
      </c>
      <c r="J70" s="5" t="s">
        <v>183</v>
      </c>
    </row>
    <row r="71" spans="1:10" x14ac:dyDescent="0.25">
      <c r="A71" s="2">
        <v>62</v>
      </c>
      <c r="B71" s="3">
        <v>44057</v>
      </c>
      <c r="C71" s="4">
        <v>0.68541666666666667</v>
      </c>
      <c r="D71" s="5" t="str">
        <f t="shared" ref="D71" si="9">IF(B71="","",CHOOSE(WEEKDAY(B71,2),"Monday","Tuesday","Wednesday","Thursday","Friday","Saturday","Sunday"))</f>
        <v>Friday</v>
      </c>
      <c r="E71" s="5" t="str">
        <f t="shared" ref="E71" si="10">IF(B71="","",IF(HOUR(C71)&lt;5,CHOOSE(WEEKDAY(B71-1,2),"Monday","Tuesday","Wednesday","Thursday","Friday","Saturday","Sunday"),D71))</f>
        <v>Friday</v>
      </c>
      <c r="F71" s="5" t="s">
        <v>22</v>
      </c>
      <c r="G71" s="35" t="s">
        <v>126</v>
      </c>
      <c r="H71" s="6" t="s">
        <v>184</v>
      </c>
      <c r="I71" s="6" t="s">
        <v>185</v>
      </c>
      <c r="J71" s="5" t="s">
        <v>186</v>
      </c>
    </row>
    <row r="72" spans="1:10" x14ac:dyDescent="0.25">
      <c r="A72" s="2">
        <v>63</v>
      </c>
      <c r="B72" s="3">
        <v>44060</v>
      </c>
      <c r="C72" s="4">
        <v>0.39861111111111108</v>
      </c>
      <c r="D72" s="5" t="str">
        <f t="shared" si="5"/>
        <v>Monday</v>
      </c>
      <c r="E72" s="5" t="str">
        <f t="shared" si="6"/>
        <v>Monday</v>
      </c>
      <c r="F72" s="5" t="s">
        <v>52</v>
      </c>
      <c r="G72" s="36" t="s">
        <v>125</v>
      </c>
      <c r="H72" s="6" t="s">
        <v>187</v>
      </c>
      <c r="I72" s="6" t="s">
        <v>188</v>
      </c>
      <c r="J72" s="5" t="s">
        <v>63</v>
      </c>
    </row>
    <row r="73" spans="1:10" x14ac:dyDescent="0.25">
      <c r="A73" s="2">
        <v>64</v>
      </c>
      <c r="B73" s="3">
        <v>44060</v>
      </c>
      <c r="C73" s="4">
        <v>0.49444444444444446</v>
      </c>
      <c r="D73" s="5" t="str">
        <f t="shared" si="5"/>
        <v>Monday</v>
      </c>
      <c r="E73" s="5" t="str">
        <f t="shared" si="6"/>
        <v>Monday</v>
      </c>
      <c r="F73" s="5" t="s">
        <v>22</v>
      </c>
      <c r="G73" s="35" t="s">
        <v>126</v>
      </c>
      <c r="H73" s="6" t="s">
        <v>189</v>
      </c>
      <c r="I73" s="6" t="s">
        <v>190</v>
      </c>
      <c r="J73" s="5" t="s">
        <v>152</v>
      </c>
    </row>
    <row r="74" spans="1:10" x14ac:dyDescent="0.25">
      <c r="A74" s="2">
        <v>65</v>
      </c>
      <c r="B74" s="3">
        <v>44061</v>
      </c>
      <c r="C74" s="4">
        <v>0.46527777777777773</v>
      </c>
      <c r="D74" s="5" t="str">
        <f t="shared" si="5"/>
        <v>Tuesday</v>
      </c>
      <c r="E74" s="5" t="str">
        <f t="shared" si="6"/>
        <v>Tuesday</v>
      </c>
      <c r="F74" s="5" t="s">
        <v>22</v>
      </c>
      <c r="G74" s="35" t="s">
        <v>126</v>
      </c>
      <c r="H74" s="6" t="s">
        <v>192</v>
      </c>
      <c r="I74" s="6" t="s">
        <v>193</v>
      </c>
      <c r="J74" s="5" t="s">
        <v>186</v>
      </c>
    </row>
    <row r="75" spans="1:10" x14ac:dyDescent="0.25">
      <c r="A75" s="2">
        <v>66</v>
      </c>
      <c r="B75" s="3">
        <v>44061</v>
      </c>
      <c r="C75" s="4">
        <v>0.52152777777777781</v>
      </c>
      <c r="D75" s="5" t="str">
        <f t="shared" si="5"/>
        <v>Tuesday</v>
      </c>
      <c r="E75" s="5" t="str">
        <f t="shared" si="6"/>
        <v>Tuesday</v>
      </c>
      <c r="F75" s="5" t="s">
        <v>22</v>
      </c>
      <c r="G75" s="35" t="s">
        <v>126</v>
      </c>
      <c r="H75" s="6" t="s">
        <v>194</v>
      </c>
      <c r="I75" s="6" t="s">
        <v>195</v>
      </c>
      <c r="J75" s="5" t="s">
        <v>186</v>
      </c>
    </row>
    <row r="76" spans="1:10" x14ac:dyDescent="0.25">
      <c r="A76" s="2">
        <v>67</v>
      </c>
      <c r="B76" s="3">
        <v>44061</v>
      </c>
      <c r="C76" s="4">
        <v>0.65625</v>
      </c>
      <c r="D76" s="5" t="str">
        <f t="shared" si="5"/>
        <v>Tuesday</v>
      </c>
      <c r="E76" s="5" t="str">
        <f t="shared" si="6"/>
        <v>Tuesday</v>
      </c>
      <c r="F76" s="5" t="s">
        <v>22</v>
      </c>
      <c r="G76" s="36" t="s">
        <v>125</v>
      </c>
      <c r="H76" s="6" t="s">
        <v>196</v>
      </c>
      <c r="I76" s="6" t="s">
        <v>197</v>
      </c>
      <c r="J76" s="5" t="s">
        <v>63</v>
      </c>
    </row>
    <row r="77" spans="1:10" x14ac:dyDescent="0.25">
      <c r="A77" s="2">
        <v>68</v>
      </c>
      <c r="B77" s="3">
        <v>44062</v>
      </c>
      <c r="C77" s="4">
        <v>0.34861111111111115</v>
      </c>
      <c r="D77" s="5" t="str">
        <f t="shared" ref="D77:D140" si="11">IF(B77="","",CHOOSE(WEEKDAY(B77,2),"Monday","Tuesday","Wednesday","Thursday","Friday","Saturday","Sunday"))</f>
        <v>Wednesday</v>
      </c>
      <c r="E77" s="5" t="str">
        <f t="shared" ref="E77:E140" si="12">IF(B77="","",IF(HOUR(C77)&lt;5,CHOOSE(WEEKDAY(B77-1,2),"Monday","Tuesday","Wednesday","Thursday","Friday","Saturday","Sunday"),D77))</f>
        <v>Wednesday</v>
      </c>
      <c r="F77" s="5" t="s">
        <v>22</v>
      </c>
      <c r="G77" s="36" t="s">
        <v>125</v>
      </c>
      <c r="H77" s="6" t="s">
        <v>198</v>
      </c>
      <c r="I77" s="6" t="s">
        <v>199</v>
      </c>
      <c r="J77" s="5" t="s">
        <v>57</v>
      </c>
    </row>
    <row r="78" spans="1:10" x14ac:dyDescent="0.25">
      <c r="A78" s="2">
        <v>69</v>
      </c>
      <c r="B78" s="3">
        <v>44062</v>
      </c>
      <c r="C78" s="4">
        <v>0.65555555555555556</v>
      </c>
      <c r="D78" s="5" t="str">
        <f t="shared" si="11"/>
        <v>Wednesday</v>
      </c>
      <c r="E78" s="5" t="str">
        <f t="shared" si="12"/>
        <v>Wednesday</v>
      </c>
      <c r="F78" s="5" t="s">
        <v>22</v>
      </c>
      <c r="G78" s="35" t="s">
        <v>126</v>
      </c>
      <c r="H78" s="6" t="s">
        <v>200</v>
      </c>
      <c r="I78" s="6" t="s">
        <v>201</v>
      </c>
      <c r="J78" s="5" t="s">
        <v>152</v>
      </c>
    </row>
    <row r="79" spans="1:10" x14ac:dyDescent="0.25">
      <c r="A79" s="2">
        <v>70</v>
      </c>
      <c r="B79" s="3">
        <v>44064</v>
      </c>
      <c r="C79" s="4">
        <v>0.54652777777777783</v>
      </c>
      <c r="D79" s="5" t="str">
        <f t="shared" si="11"/>
        <v>Friday</v>
      </c>
      <c r="E79" s="5" t="str">
        <f t="shared" si="12"/>
        <v>Friday</v>
      </c>
      <c r="F79" s="5" t="s">
        <v>22</v>
      </c>
      <c r="G79" s="36" t="s">
        <v>125</v>
      </c>
      <c r="H79" s="6" t="s">
        <v>202</v>
      </c>
      <c r="I79" s="6" t="s">
        <v>203</v>
      </c>
      <c r="J79" s="5" t="s">
        <v>63</v>
      </c>
    </row>
    <row r="80" spans="1:10" x14ac:dyDescent="0.25">
      <c r="A80" s="2">
        <v>71</v>
      </c>
      <c r="B80" s="3">
        <v>44065</v>
      </c>
      <c r="C80" s="4">
        <v>0.81180555555555556</v>
      </c>
      <c r="D80" s="5" t="str">
        <f t="shared" si="11"/>
        <v>Saturday</v>
      </c>
      <c r="E80" s="5" t="str">
        <f t="shared" si="12"/>
        <v>Saturday</v>
      </c>
      <c r="F80" s="5" t="s">
        <v>22</v>
      </c>
      <c r="G80" s="36" t="s">
        <v>125</v>
      </c>
      <c r="H80" s="6" t="s">
        <v>204</v>
      </c>
      <c r="I80" s="6" t="s">
        <v>205</v>
      </c>
      <c r="J80" s="5" t="s">
        <v>63</v>
      </c>
    </row>
    <row r="81" spans="1:10" x14ac:dyDescent="0.25">
      <c r="A81" s="2">
        <v>72</v>
      </c>
      <c r="B81" s="3">
        <v>44066</v>
      </c>
      <c r="C81" s="4">
        <v>0.63402777777777775</v>
      </c>
      <c r="D81" s="5" t="str">
        <f t="shared" si="11"/>
        <v>Sunday</v>
      </c>
      <c r="E81" s="5" t="str">
        <f t="shared" si="12"/>
        <v>Sunday</v>
      </c>
      <c r="F81" s="5" t="s">
        <v>22</v>
      </c>
      <c r="G81" s="36" t="s">
        <v>125</v>
      </c>
      <c r="H81" s="6" t="s">
        <v>206</v>
      </c>
      <c r="I81" s="6" t="s">
        <v>207</v>
      </c>
      <c r="J81" s="5" t="s">
        <v>63</v>
      </c>
    </row>
    <row r="82" spans="1:10" x14ac:dyDescent="0.25">
      <c r="A82" s="2">
        <v>73</v>
      </c>
      <c r="B82" s="3">
        <v>44070</v>
      </c>
      <c r="C82" s="4">
        <v>0.64861111111111114</v>
      </c>
      <c r="D82" s="5" t="str">
        <f t="shared" si="11"/>
        <v>Thursday</v>
      </c>
      <c r="E82" s="5" t="str">
        <f t="shared" si="12"/>
        <v>Thursday</v>
      </c>
      <c r="F82" s="5" t="s">
        <v>22</v>
      </c>
      <c r="G82" s="36" t="s">
        <v>125</v>
      </c>
      <c r="H82" s="6" t="s">
        <v>208</v>
      </c>
      <c r="I82" s="6" t="s">
        <v>209</v>
      </c>
      <c r="J82" s="5" t="s">
        <v>57</v>
      </c>
    </row>
    <row r="83" spans="1:10" x14ac:dyDescent="0.25">
      <c r="A83" s="2">
        <v>74</v>
      </c>
      <c r="B83" s="3">
        <v>44072</v>
      </c>
      <c r="C83" s="4">
        <v>0.39930555555555558</v>
      </c>
      <c r="D83" s="5" t="str">
        <f t="shared" si="11"/>
        <v>Saturday</v>
      </c>
      <c r="E83" s="5" t="str">
        <f t="shared" si="12"/>
        <v>Saturday</v>
      </c>
      <c r="F83" s="5" t="s">
        <v>9</v>
      </c>
      <c r="G83" s="35" t="s">
        <v>126</v>
      </c>
      <c r="H83" s="6" t="s">
        <v>210</v>
      </c>
    </row>
    <row r="84" spans="1:10" x14ac:dyDescent="0.25">
      <c r="A84" s="2">
        <v>75</v>
      </c>
      <c r="B84" s="3">
        <v>44072</v>
      </c>
      <c r="C84" s="4">
        <v>0.44861111111111113</v>
      </c>
      <c r="D84" s="5" t="str">
        <f t="shared" si="11"/>
        <v>Saturday</v>
      </c>
      <c r="E84" s="5" t="str">
        <f t="shared" si="12"/>
        <v>Saturday</v>
      </c>
      <c r="F84" s="5" t="s">
        <v>9</v>
      </c>
      <c r="G84" s="36" t="s">
        <v>125</v>
      </c>
      <c r="H84" s="6" t="s">
        <v>211</v>
      </c>
    </row>
    <row r="85" spans="1:10" x14ac:dyDescent="0.25">
      <c r="A85" s="2">
        <v>76</v>
      </c>
      <c r="B85" s="3">
        <v>44072</v>
      </c>
      <c r="C85" s="4">
        <v>0.70347222222222217</v>
      </c>
      <c r="D85" s="5" t="str">
        <f t="shared" si="11"/>
        <v>Saturday</v>
      </c>
      <c r="E85" s="5" t="str">
        <f t="shared" si="12"/>
        <v>Saturday</v>
      </c>
      <c r="F85" s="5" t="s">
        <v>9</v>
      </c>
      <c r="G85" s="36" t="s">
        <v>125</v>
      </c>
      <c r="H85" s="6" t="s">
        <v>212</v>
      </c>
    </row>
    <row r="86" spans="1:10" x14ac:dyDescent="0.25">
      <c r="A86" s="2">
        <v>77</v>
      </c>
      <c r="B86" s="3">
        <v>44075</v>
      </c>
      <c r="C86" s="4">
        <v>0.56874999999999998</v>
      </c>
      <c r="D86" s="5" t="str">
        <f t="shared" si="11"/>
        <v>Tuesday</v>
      </c>
      <c r="E86" s="5" t="str">
        <f t="shared" si="12"/>
        <v>Tuesday</v>
      </c>
      <c r="F86" s="5" t="s">
        <v>22</v>
      </c>
      <c r="G86" s="35" t="s">
        <v>126</v>
      </c>
      <c r="H86" s="6" t="s">
        <v>213</v>
      </c>
      <c r="I86" s="6" t="s">
        <v>214</v>
      </c>
      <c r="J86" s="5" t="s">
        <v>186</v>
      </c>
    </row>
    <row r="87" spans="1:10" x14ac:dyDescent="0.25">
      <c r="A87" s="2">
        <v>78</v>
      </c>
      <c r="B87" s="3">
        <v>44077</v>
      </c>
      <c r="C87" s="4">
        <v>0.35694444444444445</v>
      </c>
      <c r="D87" s="5" t="str">
        <f t="shared" si="11"/>
        <v>Thursday</v>
      </c>
      <c r="E87" s="5" t="str">
        <f t="shared" si="12"/>
        <v>Thursday</v>
      </c>
      <c r="F87" s="5" t="s">
        <v>22</v>
      </c>
      <c r="G87" s="36" t="s">
        <v>125</v>
      </c>
      <c r="H87" s="6" t="s">
        <v>215</v>
      </c>
      <c r="I87" s="6" t="s">
        <v>216</v>
      </c>
      <c r="J87" s="5" t="s">
        <v>63</v>
      </c>
    </row>
    <row r="88" spans="1:10" x14ac:dyDescent="0.25">
      <c r="A88" s="2">
        <v>79</v>
      </c>
      <c r="B88" s="3">
        <v>44077</v>
      </c>
      <c r="C88" s="4">
        <v>0.6</v>
      </c>
      <c r="D88" s="5" t="str">
        <f t="shared" si="11"/>
        <v>Thursday</v>
      </c>
      <c r="E88" s="5" t="str">
        <f t="shared" si="12"/>
        <v>Thursday</v>
      </c>
      <c r="F88" s="5" t="s">
        <v>22</v>
      </c>
      <c r="G88" s="35" t="s">
        <v>126</v>
      </c>
      <c r="H88" s="6" t="s">
        <v>217</v>
      </c>
      <c r="I88" s="6" t="s">
        <v>218</v>
      </c>
      <c r="J88" s="5" t="s">
        <v>166</v>
      </c>
    </row>
    <row r="89" spans="1:10" x14ac:dyDescent="0.25">
      <c r="A89" s="2">
        <v>80</v>
      </c>
      <c r="B89" s="3">
        <v>44078</v>
      </c>
      <c r="C89" s="4">
        <v>0.45624999999999999</v>
      </c>
      <c r="D89" s="5" t="str">
        <f t="shared" si="11"/>
        <v>Friday</v>
      </c>
      <c r="E89" s="5" t="str">
        <f t="shared" si="12"/>
        <v>Friday</v>
      </c>
      <c r="F89" s="5" t="s">
        <v>22</v>
      </c>
      <c r="G89" s="36" t="s">
        <v>125</v>
      </c>
      <c r="H89" s="6" t="s">
        <v>219</v>
      </c>
      <c r="I89" s="6" t="s">
        <v>220</v>
      </c>
      <c r="J89" s="5" t="s">
        <v>221</v>
      </c>
    </row>
    <row r="90" spans="1:10" x14ac:dyDescent="0.25">
      <c r="A90" s="2">
        <v>81</v>
      </c>
      <c r="B90" s="3">
        <v>44079</v>
      </c>
      <c r="C90" s="4">
        <v>0.4381944444444445</v>
      </c>
      <c r="D90" s="5" t="str">
        <f t="shared" si="11"/>
        <v>Saturday</v>
      </c>
      <c r="E90" s="5" t="str">
        <f t="shared" si="12"/>
        <v>Saturday</v>
      </c>
      <c r="F90" s="5" t="s">
        <v>22</v>
      </c>
      <c r="G90" s="36" t="s">
        <v>125</v>
      </c>
      <c r="H90" s="6" t="s">
        <v>222</v>
      </c>
      <c r="I90" s="6" t="s">
        <v>223</v>
      </c>
      <c r="J90" s="5" t="s">
        <v>63</v>
      </c>
    </row>
    <row r="91" spans="1:10" x14ac:dyDescent="0.25">
      <c r="A91" s="2">
        <v>82</v>
      </c>
      <c r="B91" s="3">
        <v>44079</v>
      </c>
      <c r="C91" s="4">
        <v>0</v>
      </c>
      <c r="D91" s="5" t="str">
        <f t="shared" si="11"/>
        <v>Saturday</v>
      </c>
      <c r="E91" s="5" t="str">
        <f t="shared" si="12"/>
        <v>Friday</v>
      </c>
      <c r="F91" s="5" t="s">
        <v>22</v>
      </c>
      <c r="G91" s="36" t="s">
        <v>125</v>
      </c>
      <c r="H91" s="6" t="s">
        <v>224</v>
      </c>
      <c r="I91" s="6" t="s">
        <v>225</v>
      </c>
      <c r="J91" s="5" t="s">
        <v>63</v>
      </c>
    </row>
    <row r="92" spans="1:10" x14ac:dyDescent="0.25">
      <c r="D92" s="5" t="str">
        <f t="shared" si="11"/>
        <v/>
      </c>
      <c r="E92" s="5" t="str">
        <f t="shared" si="12"/>
        <v/>
      </c>
      <c r="J92" s="7" t="s">
        <v>274</v>
      </c>
    </row>
    <row r="93" spans="1:10" x14ac:dyDescent="0.25">
      <c r="B93" s="3">
        <v>44091</v>
      </c>
      <c r="D93" s="5" t="str">
        <f t="shared" si="11"/>
        <v>Thursday</v>
      </c>
      <c r="E93" s="5" t="str">
        <f t="shared" si="12"/>
        <v>Wednesday</v>
      </c>
      <c r="J93" s="7" t="s">
        <v>227</v>
      </c>
    </row>
    <row r="94" spans="1:10" x14ac:dyDescent="0.25">
      <c r="A94" s="2">
        <v>83</v>
      </c>
      <c r="B94" s="3">
        <v>44091</v>
      </c>
      <c r="C94" s="4">
        <v>0.62222222222222223</v>
      </c>
      <c r="D94" s="5" t="str">
        <f t="shared" si="11"/>
        <v>Thursday</v>
      </c>
      <c r="E94" s="5" t="str">
        <f t="shared" si="12"/>
        <v>Thursday</v>
      </c>
      <c r="F94" s="5" t="s">
        <v>22</v>
      </c>
      <c r="G94" s="36" t="s">
        <v>125</v>
      </c>
      <c r="H94" s="6" t="s">
        <v>229</v>
      </c>
      <c r="I94" s="6" t="s">
        <v>230</v>
      </c>
      <c r="J94" s="5" t="s">
        <v>57</v>
      </c>
    </row>
    <row r="95" spans="1:10" x14ac:dyDescent="0.25">
      <c r="A95" s="2">
        <v>84</v>
      </c>
      <c r="B95" s="3">
        <v>44091</v>
      </c>
      <c r="C95" s="4">
        <v>0.69166666666666676</v>
      </c>
      <c r="D95" s="5" t="str">
        <f t="shared" si="11"/>
        <v>Thursday</v>
      </c>
      <c r="E95" s="5" t="str">
        <f t="shared" si="12"/>
        <v>Thursday</v>
      </c>
      <c r="F95" s="5" t="s">
        <v>22</v>
      </c>
      <c r="G95" s="36" t="s">
        <v>125</v>
      </c>
      <c r="H95" s="6" t="s">
        <v>231</v>
      </c>
      <c r="I95" s="6" t="s">
        <v>232</v>
      </c>
      <c r="J95" s="5" t="s">
        <v>57</v>
      </c>
    </row>
    <row r="96" spans="1:10" x14ac:dyDescent="0.25">
      <c r="A96" s="2">
        <v>85</v>
      </c>
      <c r="B96" s="3">
        <v>44092</v>
      </c>
      <c r="C96" s="4">
        <v>0.66736111111111107</v>
      </c>
      <c r="D96" s="5" t="str">
        <f t="shared" si="11"/>
        <v>Friday</v>
      </c>
      <c r="E96" s="5" t="str">
        <f t="shared" si="12"/>
        <v>Friday</v>
      </c>
      <c r="F96" s="5" t="s">
        <v>22</v>
      </c>
      <c r="G96" s="34" t="s">
        <v>127</v>
      </c>
      <c r="H96" s="6" t="s">
        <v>233</v>
      </c>
      <c r="I96" s="6" t="s">
        <v>234</v>
      </c>
      <c r="J96" s="5" t="s">
        <v>228</v>
      </c>
    </row>
    <row r="97" spans="1:10" x14ac:dyDescent="0.25">
      <c r="A97" s="2">
        <v>86</v>
      </c>
      <c r="B97" s="3">
        <v>44094</v>
      </c>
      <c r="C97" s="4">
        <v>0.4381944444444445</v>
      </c>
      <c r="D97" s="5" t="str">
        <f t="shared" si="11"/>
        <v>Sunday</v>
      </c>
      <c r="E97" s="5" t="str">
        <f t="shared" si="12"/>
        <v>Sunday</v>
      </c>
      <c r="F97" s="5" t="s">
        <v>22</v>
      </c>
      <c r="G97" s="35" t="s">
        <v>126</v>
      </c>
      <c r="H97" s="6" t="s">
        <v>235</v>
      </c>
      <c r="I97" s="6" t="s">
        <v>236</v>
      </c>
      <c r="J97" s="5" t="s">
        <v>186</v>
      </c>
    </row>
    <row r="98" spans="1:10" x14ac:dyDescent="0.25">
      <c r="A98" s="2">
        <v>87</v>
      </c>
      <c r="B98" s="3">
        <v>44094</v>
      </c>
      <c r="C98" s="4">
        <v>0.58194444444444449</v>
      </c>
      <c r="D98" s="5" t="str">
        <f t="shared" si="11"/>
        <v>Sunday</v>
      </c>
      <c r="E98" s="5" t="str">
        <f t="shared" si="12"/>
        <v>Sunday</v>
      </c>
      <c r="F98" s="5" t="s">
        <v>22</v>
      </c>
      <c r="G98" s="35" t="s">
        <v>126</v>
      </c>
      <c r="H98" s="6" t="s">
        <v>237</v>
      </c>
      <c r="I98" s="6" t="s">
        <v>238</v>
      </c>
      <c r="J98" s="5" t="s">
        <v>186</v>
      </c>
    </row>
    <row r="99" spans="1:10" x14ac:dyDescent="0.25">
      <c r="A99" s="2">
        <v>88</v>
      </c>
      <c r="B99" s="3">
        <v>44096</v>
      </c>
      <c r="C99" s="4">
        <v>0.6069444444444444</v>
      </c>
      <c r="D99" s="5" t="str">
        <f t="shared" si="11"/>
        <v>Tuesday</v>
      </c>
      <c r="E99" s="5" t="str">
        <f t="shared" si="12"/>
        <v>Tuesday</v>
      </c>
      <c r="F99" s="5" t="s">
        <v>22</v>
      </c>
      <c r="G99" s="35" t="s">
        <v>126</v>
      </c>
      <c r="H99" s="6" t="s">
        <v>239</v>
      </c>
      <c r="I99" s="6" t="s">
        <v>240</v>
      </c>
      <c r="J99" s="5" t="s">
        <v>166</v>
      </c>
    </row>
    <row r="100" spans="1:10" x14ac:dyDescent="0.25">
      <c r="A100" s="2">
        <v>89</v>
      </c>
      <c r="B100" s="3">
        <v>44097</v>
      </c>
      <c r="C100" s="4">
        <v>0.47986111111111113</v>
      </c>
      <c r="D100" s="5" t="str">
        <f t="shared" si="11"/>
        <v>Wednesday</v>
      </c>
      <c r="E100" s="5" t="str">
        <f t="shared" si="12"/>
        <v>Wednesday</v>
      </c>
      <c r="F100" s="5" t="s">
        <v>22</v>
      </c>
      <c r="G100" s="34" t="s">
        <v>127</v>
      </c>
      <c r="H100" s="6" t="s">
        <v>241</v>
      </c>
      <c r="I100" s="6" t="s">
        <v>242</v>
      </c>
      <c r="J100" s="5" t="s">
        <v>243</v>
      </c>
    </row>
    <row r="101" spans="1:10" x14ac:dyDescent="0.25">
      <c r="A101" s="2">
        <v>90</v>
      </c>
      <c r="B101" s="3">
        <v>44097</v>
      </c>
      <c r="C101" s="4">
        <v>0.6958333333333333</v>
      </c>
      <c r="D101" s="5" t="str">
        <f t="shared" si="11"/>
        <v>Wednesday</v>
      </c>
      <c r="E101" s="5" t="str">
        <f t="shared" si="12"/>
        <v>Wednesday</v>
      </c>
      <c r="F101" s="5" t="s">
        <v>22</v>
      </c>
      <c r="G101" s="36" t="s">
        <v>125</v>
      </c>
      <c r="H101" s="6" t="s">
        <v>245</v>
      </c>
      <c r="I101" s="6" t="s">
        <v>246</v>
      </c>
      <c r="J101" s="5" t="s">
        <v>57</v>
      </c>
    </row>
    <row r="102" spans="1:10" x14ac:dyDescent="0.25">
      <c r="A102" s="2">
        <v>91</v>
      </c>
      <c r="B102" s="3">
        <v>44098</v>
      </c>
      <c r="C102" s="4">
        <v>0.28819444444444448</v>
      </c>
      <c r="D102" s="5" t="str">
        <f t="shared" si="11"/>
        <v>Thursday</v>
      </c>
      <c r="E102" s="5" t="str">
        <f t="shared" si="12"/>
        <v>Thursday</v>
      </c>
      <c r="F102" s="5" t="s">
        <v>22</v>
      </c>
      <c r="G102" s="36" t="s">
        <v>125</v>
      </c>
      <c r="H102" s="6" t="s">
        <v>247</v>
      </c>
      <c r="I102" s="6" t="s">
        <v>248</v>
      </c>
      <c r="J102" s="5" t="s">
        <v>57</v>
      </c>
    </row>
    <row r="103" spans="1:10" x14ac:dyDescent="0.25">
      <c r="A103" s="2">
        <v>92</v>
      </c>
      <c r="B103" s="3">
        <v>44098</v>
      </c>
      <c r="C103" s="4">
        <v>0.52152777777777781</v>
      </c>
      <c r="D103" s="5" t="str">
        <f t="shared" si="11"/>
        <v>Thursday</v>
      </c>
      <c r="E103" s="5" t="str">
        <f t="shared" si="12"/>
        <v>Thursday</v>
      </c>
      <c r="F103" s="5" t="s">
        <v>22</v>
      </c>
      <c r="G103" s="34" t="s">
        <v>127</v>
      </c>
      <c r="H103" s="6" t="s">
        <v>249</v>
      </c>
      <c r="I103" s="6" t="s">
        <v>250</v>
      </c>
      <c r="J103" s="5" t="s">
        <v>244</v>
      </c>
    </row>
    <row r="104" spans="1:10" x14ac:dyDescent="0.25">
      <c r="A104" s="2">
        <v>93</v>
      </c>
      <c r="B104" s="3">
        <v>44100</v>
      </c>
      <c r="C104" s="4">
        <v>0.52152777777777781</v>
      </c>
      <c r="D104" s="5" t="str">
        <f t="shared" si="11"/>
        <v>Saturday</v>
      </c>
      <c r="E104" s="5" t="str">
        <f t="shared" si="12"/>
        <v>Saturday</v>
      </c>
      <c r="F104" s="5" t="s">
        <v>22</v>
      </c>
      <c r="G104" s="36" t="s">
        <v>125</v>
      </c>
      <c r="H104" s="6" t="s">
        <v>251</v>
      </c>
      <c r="I104" s="6" t="s">
        <v>252</v>
      </c>
      <c r="J104" s="5" t="s">
        <v>57</v>
      </c>
    </row>
    <row r="105" spans="1:10" x14ac:dyDescent="0.25">
      <c r="A105" s="2">
        <v>94</v>
      </c>
      <c r="B105" s="3">
        <v>44101</v>
      </c>
      <c r="C105" s="4">
        <v>0.78749999999999998</v>
      </c>
      <c r="D105" s="5" t="str">
        <f t="shared" si="11"/>
        <v>Sunday</v>
      </c>
      <c r="E105" s="5" t="str">
        <f t="shared" si="12"/>
        <v>Sunday</v>
      </c>
      <c r="F105" s="5" t="s">
        <v>22</v>
      </c>
      <c r="G105" s="36" t="s">
        <v>125</v>
      </c>
      <c r="H105" s="6" t="s">
        <v>253</v>
      </c>
      <c r="I105" s="6" t="s">
        <v>254</v>
      </c>
      <c r="J105" s="5" t="s">
        <v>63</v>
      </c>
    </row>
    <row r="106" spans="1:10" x14ac:dyDescent="0.25">
      <c r="A106" s="2">
        <v>95</v>
      </c>
      <c r="B106" s="3">
        <v>44103</v>
      </c>
      <c r="C106" s="4">
        <v>0.4513888888888889</v>
      </c>
      <c r="D106" s="5" t="str">
        <f t="shared" si="11"/>
        <v>Tuesday</v>
      </c>
      <c r="E106" s="5" t="str">
        <f t="shared" si="12"/>
        <v>Tuesday</v>
      </c>
      <c r="F106" s="5" t="s">
        <v>22</v>
      </c>
      <c r="G106" s="35" t="s">
        <v>126</v>
      </c>
      <c r="H106" s="6" t="s">
        <v>255</v>
      </c>
      <c r="I106" s="6" t="s">
        <v>256</v>
      </c>
      <c r="J106" s="5" t="s">
        <v>186</v>
      </c>
    </row>
    <row r="107" spans="1:10" x14ac:dyDescent="0.25">
      <c r="A107" s="2">
        <v>96</v>
      </c>
      <c r="B107" s="3">
        <v>44104</v>
      </c>
      <c r="C107" s="4">
        <v>0.20277777777777781</v>
      </c>
      <c r="D107" s="5" t="str">
        <f t="shared" si="11"/>
        <v>Wednesday</v>
      </c>
      <c r="E107" s="5" t="str">
        <f t="shared" si="12"/>
        <v>Tuesday</v>
      </c>
      <c r="F107" s="5" t="s">
        <v>22</v>
      </c>
      <c r="G107" s="36" t="s">
        <v>125</v>
      </c>
      <c r="H107" s="6" t="s">
        <v>258</v>
      </c>
      <c r="I107" s="6" t="s">
        <v>259</v>
      </c>
      <c r="J107" s="5" t="s">
        <v>257</v>
      </c>
    </row>
    <row r="108" spans="1:10" x14ac:dyDescent="0.25">
      <c r="A108" s="2">
        <v>97</v>
      </c>
      <c r="B108" s="3">
        <v>44105</v>
      </c>
      <c r="C108" s="4">
        <v>0.34166666666666662</v>
      </c>
      <c r="D108" s="5" t="str">
        <f t="shared" si="11"/>
        <v>Thursday</v>
      </c>
      <c r="E108" s="5" t="str">
        <f t="shared" si="12"/>
        <v>Thursday</v>
      </c>
      <c r="F108" s="5" t="s">
        <v>22</v>
      </c>
      <c r="G108" s="36" t="s">
        <v>125</v>
      </c>
      <c r="H108" s="6" t="s">
        <v>260</v>
      </c>
      <c r="I108" s="6" t="s">
        <v>261</v>
      </c>
      <c r="J108" s="5" t="s">
        <v>57</v>
      </c>
    </row>
    <row r="109" spans="1:10" x14ac:dyDescent="0.25">
      <c r="A109" s="2">
        <v>98</v>
      </c>
      <c r="B109" s="3">
        <v>44105</v>
      </c>
      <c r="C109" s="4">
        <v>0.67152777777777783</v>
      </c>
      <c r="D109" s="5" t="str">
        <f t="shared" si="11"/>
        <v>Thursday</v>
      </c>
      <c r="E109" s="5" t="str">
        <f t="shared" si="12"/>
        <v>Thursday</v>
      </c>
      <c r="F109" s="5" t="s">
        <v>22</v>
      </c>
      <c r="G109" s="36" t="s">
        <v>125</v>
      </c>
      <c r="H109" s="6" t="s">
        <v>262</v>
      </c>
      <c r="I109" s="6" t="s">
        <v>263</v>
      </c>
      <c r="J109" s="5" t="s">
        <v>57</v>
      </c>
    </row>
    <row r="110" spans="1:10" x14ac:dyDescent="0.25">
      <c r="A110" s="2">
        <v>99</v>
      </c>
      <c r="B110" s="3">
        <v>44105</v>
      </c>
      <c r="C110" s="4">
        <v>0.72152777777777777</v>
      </c>
      <c r="D110" s="5" t="str">
        <f t="shared" si="11"/>
        <v>Thursday</v>
      </c>
      <c r="E110" s="5" t="str">
        <f t="shared" si="12"/>
        <v>Thursday</v>
      </c>
      <c r="F110" s="5" t="s">
        <v>22</v>
      </c>
      <c r="G110" s="35" t="s">
        <v>126</v>
      </c>
      <c r="H110" s="6" t="s">
        <v>264</v>
      </c>
      <c r="I110" s="6" t="s">
        <v>265</v>
      </c>
      <c r="J110" s="5" t="s">
        <v>171</v>
      </c>
    </row>
    <row r="111" spans="1:10" x14ac:dyDescent="0.25">
      <c r="A111" s="2">
        <v>100</v>
      </c>
      <c r="B111" s="3">
        <v>44106</v>
      </c>
      <c r="C111" s="4">
        <v>0.72916666666666663</v>
      </c>
      <c r="D111" s="5" t="str">
        <f t="shared" si="11"/>
        <v>Friday</v>
      </c>
      <c r="E111" s="5" t="str">
        <f t="shared" si="12"/>
        <v>Friday</v>
      </c>
      <c r="F111" s="5" t="s">
        <v>22</v>
      </c>
      <c r="G111" s="36" t="s">
        <v>125</v>
      </c>
      <c r="H111" s="6" t="s">
        <v>266</v>
      </c>
      <c r="I111" s="6" t="s">
        <v>267</v>
      </c>
      <c r="J111" s="5" t="s">
        <v>63</v>
      </c>
    </row>
    <row r="112" spans="1:10" x14ac:dyDescent="0.25">
      <c r="A112" s="2">
        <v>101</v>
      </c>
      <c r="B112" s="3">
        <v>44108</v>
      </c>
      <c r="C112" s="4">
        <v>0.41875000000000001</v>
      </c>
      <c r="D112" s="5" t="str">
        <f t="shared" si="11"/>
        <v>Sunday</v>
      </c>
      <c r="E112" s="5" t="str">
        <f t="shared" si="12"/>
        <v>Sunday</v>
      </c>
      <c r="F112" s="5" t="s">
        <v>22</v>
      </c>
      <c r="G112" s="36" t="s">
        <v>125</v>
      </c>
      <c r="H112" s="6" t="s">
        <v>268</v>
      </c>
      <c r="I112" s="6" t="s">
        <v>269</v>
      </c>
      <c r="J112" s="5" t="s">
        <v>63</v>
      </c>
    </row>
    <row r="113" spans="1:10" x14ac:dyDescent="0.25">
      <c r="A113" s="2">
        <v>102</v>
      </c>
      <c r="B113" s="3">
        <v>44112</v>
      </c>
      <c r="C113" s="4">
        <v>0.32222222222222224</v>
      </c>
      <c r="D113" s="5" t="str">
        <f t="shared" si="11"/>
        <v>Thursday</v>
      </c>
      <c r="E113" s="5" t="str">
        <f t="shared" si="12"/>
        <v>Thursday</v>
      </c>
      <c r="F113" s="5" t="s">
        <v>22</v>
      </c>
      <c r="G113" s="36" t="s">
        <v>125</v>
      </c>
      <c r="H113" s="6" t="s">
        <v>270</v>
      </c>
      <c r="I113" s="6" t="s">
        <v>271</v>
      </c>
      <c r="J113" s="5" t="s">
        <v>63</v>
      </c>
    </row>
    <row r="114" spans="1:10" x14ac:dyDescent="0.25">
      <c r="A114" s="2">
        <v>103</v>
      </c>
      <c r="B114" s="3">
        <v>44112</v>
      </c>
      <c r="C114" s="4">
        <v>0.53194444444444444</v>
      </c>
      <c r="D114" s="5" t="str">
        <f t="shared" si="11"/>
        <v>Thursday</v>
      </c>
      <c r="E114" s="5" t="str">
        <f t="shared" si="12"/>
        <v>Thursday</v>
      </c>
      <c r="F114" s="5" t="s">
        <v>22</v>
      </c>
      <c r="G114" s="35" t="s">
        <v>126</v>
      </c>
      <c r="H114" s="6" t="s">
        <v>272</v>
      </c>
      <c r="I114" s="6" t="s">
        <v>273</v>
      </c>
      <c r="J114" s="5" t="s">
        <v>166</v>
      </c>
    </row>
    <row r="115" spans="1:10" x14ac:dyDescent="0.25">
      <c r="D115" s="5" t="str">
        <f t="shared" si="11"/>
        <v/>
      </c>
      <c r="E115" s="5" t="str">
        <f t="shared" si="12"/>
        <v/>
      </c>
      <c r="J115" s="7" t="s">
        <v>275</v>
      </c>
    </row>
    <row r="116" spans="1:10" x14ac:dyDescent="0.25">
      <c r="A116" s="2">
        <v>104</v>
      </c>
      <c r="B116" s="3">
        <v>44118</v>
      </c>
      <c r="C116" s="4">
        <v>0.57500000000000007</v>
      </c>
      <c r="D116" s="5" t="str">
        <f t="shared" si="11"/>
        <v>Wednesday</v>
      </c>
      <c r="E116" s="5" t="str">
        <f t="shared" si="12"/>
        <v>Wednesday</v>
      </c>
      <c r="F116" s="5" t="s">
        <v>22</v>
      </c>
      <c r="G116" s="5" t="s">
        <v>125</v>
      </c>
      <c r="H116" s="6" t="s">
        <v>276</v>
      </c>
      <c r="I116" s="6" t="s">
        <v>277</v>
      </c>
      <c r="J116" s="5" t="s">
        <v>57</v>
      </c>
    </row>
    <row r="117" spans="1:10" x14ac:dyDescent="0.25">
      <c r="A117" s="2">
        <v>105</v>
      </c>
      <c r="B117" s="3">
        <v>44119</v>
      </c>
      <c r="C117" s="4">
        <v>0.62847222222222221</v>
      </c>
      <c r="D117" s="5" t="str">
        <f t="shared" si="11"/>
        <v>Thursday</v>
      </c>
      <c r="E117" s="5" t="str">
        <f t="shared" si="12"/>
        <v>Thursday</v>
      </c>
      <c r="H117" s="6" t="s">
        <v>278</v>
      </c>
      <c r="I117" s="5" t="s">
        <v>279</v>
      </c>
      <c r="J117" s="5" t="s">
        <v>280</v>
      </c>
    </row>
    <row r="118" spans="1:10" x14ac:dyDescent="0.25">
      <c r="A118" s="2">
        <v>106</v>
      </c>
      <c r="B118" s="3">
        <v>44120</v>
      </c>
      <c r="C118" s="4">
        <v>0.4236111111111111</v>
      </c>
      <c r="D118" s="5" t="str">
        <f t="shared" si="11"/>
        <v>Friday</v>
      </c>
      <c r="E118" s="5" t="str">
        <f t="shared" si="12"/>
        <v>Friday</v>
      </c>
      <c r="J118" s="5" t="s">
        <v>280</v>
      </c>
    </row>
    <row r="119" spans="1:10" x14ac:dyDescent="0.25">
      <c r="A119" s="2">
        <v>107</v>
      </c>
      <c r="B119" s="3">
        <v>44120</v>
      </c>
      <c r="C119" s="4">
        <v>0.4236111111111111</v>
      </c>
      <c r="D119" s="5" t="str">
        <f>IF(B119="","",CHOOSE(WEEKDAY(B119,2),"Monday","Tuesday","Wednesday","Thursday","Friday","Saturday","Sunday"))</f>
        <v>Friday</v>
      </c>
      <c r="E119" s="5" t="str">
        <f>IF(B119="","",IF(HOUR(C119)&lt;5,CHOOSE(WEEKDAY(B119-1,2),"Monday","Tuesday","Wednesday","Thursday","Friday","Saturday","Sunday"),D119))</f>
        <v>Friday</v>
      </c>
      <c r="H119" s="6" t="s">
        <v>281</v>
      </c>
      <c r="I119" s="5" t="s">
        <v>279</v>
      </c>
      <c r="J119" s="5" t="s">
        <v>280</v>
      </c>
    </row>
    <row r="120" spans="1:10" x14ac:dyDescent="0.25">
      <c r="A120" s="2">
        <v>108</v>
      </c>
      <c r="B120" s="3">
        <v>44120</v>
      </c>
      <c r="C120" s="4">
        <v>0.50902777777777775</v>
      </c>
      <c r="D120" s="5" t="str">
        <f>IF(B120="","",CHOOSE(WEEKDAY(B120,2),"Monday","Tuesday","Wednesday","Thursday","Friday","Saturday","Sunday"))</f>
        <v>Friday</v>
      </c>
      <c r="E120" s="5" t="str">
        <f>IF(B120="","",IF(HOUR(C120)&lt;5,CHOOSE(WEEKDAY(B120-1,2),"Monday","Tuesday","Wednesday","Thursday","Friday","Saturday","Sunday"),D120))</f>
        <v>Friday</v>
      </c>
      <c r="F120" s="5" t="s">
        <v>22</v>
      </c>
      <c r="G120" s="5" t="s">
        <v>126</v>
      </c>
      <c r="H120" s="6" t="s">
        <v>282</v>
      </c>
      <c r="I120" s="6" t="s">
        <v>283</v>
      </c>
      <c r="J120" s="5" t="s">
        <v>152</v>
      </c>
    </row>
    <row r="121" spans="1:10" x14ac:dyDescent="0.25">
      <c r="A121" s="2">
        <v>109</v>
      </c>
      <c r="B121" s="3">
        <v>44120</v>
      </c>
      <c r="C121" s="4">
        <v>0.53611111111111109</v>
      </c>
      <c r="D121" s="5" t="str">
        <f t="shared" si="11"/>
        <v>Friday</v>
      </c>
      <c r="E121" s="5" t="str">
        <f t="shared" si="12"/>
        <v>Friday</v>
      </c>
      <c r="H121" s="6" t="s">
        <v>284</v>
      </c>
      <c r="I121" s="5" t="s">
        <v>279</v>
      </c>
      <c r="J121" s="5" t="s">
        <v>288</v>
      </c>
    </row>
    <row r="122" spans="1:10" x14ac:dyDescent="0.25">
      <c r="A122" s="2">
        <v>110</v>
      </c>
      <c r="B122" s="3">
        <v>44124</v>
      </c>
      <c r="C122" s="4">
        <v>0.38611111111111113</v>
      </c>
      <c r="D122" s="5" t="str">
        <f t="shared" si="11"/>
        <v>Tuesday</v>
      </c>
      <c r="E122" s="5" t="str">
        <f t="shared" si="12"/>
        <v>Tuesday</v>
      </c>
      <c r="F122" s="5" t="s">
        <v>22</v>
      </c>
      <c r="G122" s="5" t="s">
        <v>126</v>
      </c>
      <c r="H122" s="6" t="s">
        <v>285</v>
      </c>
      <c r="I122" s="6" t="s">
        <v>286</v>
      </c>
      <c r="J122" s="5" t="s">
        <v>186</v>
      </c>
    </row>
    <row r="123" spans="1:10" x14ac:dyDescent="0.25">
      <c r="A123" s="2">
        <v>111</v>
      </c>
      <c r="B123" s="3">
        <v>44124</v>
      </c>
      <c r="C123" s="4">
        <v>0.49027777777777781</v>
      </c>
      <c r="D123" s="5" t="str">
        <f t="shared" si="11"/>
        <v>Tuesday</v>
      </c>
      <c r="E123" s="5" t="str">
        <f t="shared" si="12"/>
        <v>Tuesday</v>
      </c>
      <c r="F123" s="5" t="s">
        <v>22</v>
      </c>
      <c r="G123" s="5" t="s">
        <v>126</v>
      </c>
      <c r="H123" s="6" t="s">
        <v>287</v>
      </c>
      <c r="I123" s="6" t="s">
        <v>289</v>
      </c>
      <c r="J123" s="5" t="s">
        <v>186</v>
      </c>
    </row>
    <row r="124" spans="1:10" x14ac:dyDescent="0.25">
      <c r="A124" s="2">
        <v>112</v>
      </c>
      <c r="B124" s="3">
        <v>44125</v>
      </c>
      <c r="C124" s="4">
        <v>0.64652777777777781</v>
      </c>
      <c r="D124" s="5" t="str">
        <f t="shared" si="11"/>
        <v>Wednesday</v>
      </c>
      <c r="E124" s="5" t="str">
        <f t="shared" si="12"/>
        <v>Wednesday</v>
      </c>
      <c r="F124" s="5" t="s">
        <v>22</v>
      </c>
      <c r="G124" s="5" t="s">
        <v>125</v>
      </c>
      <c r="H124" s="38" t="s">
        <v>290</v>
      </c>
      <c r="I124" s="38" t="s">
        <v>291</v>
      </c>
      <c r="J124" s="5" t="s">
        <v>63</v>
      </c>
    </row>
    <row r="125" spans="1:10" x14ac:dyDescent="0.25">
      <c r="A125" s="2">
        <v>113</v>
      </c>
      <c r="B125" s="3">
        <v>44126</v>
      </c>
      <c r="C125" s="4">
        <v>0.49305555555555558</v>
      </c>
      <c r="D125" s="5" t="str">
        <f t="shared" si="11"/>
        <v>Thursday</v>
      </c>
      <c r="E125" s="5" t="str">
        <f t="shared" si="12"/>
        <v>Thursday</v>
      </c>
      <c r="F125" s="5" t="s">
        <v>22</v>
      </c>
      <c r="G125" s="5" t="s">
        <v>126</v>
      </c>
      <c r="H125" s="6" t="s">
        <v>292</v>
      </c>
      <c r="I125" s="6" t="s">
        <v>293</v>
      </c>
      <c r="J125" s="5" t="s">
        <v>186</v>
      </c>
    </row>
    <row r="126" spans="1:10" x14ac:dyDescent="0.25">
      <c r="A126" s="2">
        <v>114</v>
      </c>
      <c r="B126" s="3">
        <v>44126</v>
      </c>
      <c r="C126" s="4">
        <v>0.63680555555555551</v>
      </c>
      <c r="D126" s="5" t="str">
        <f t="shared" si="11"/>
        <v>Thursday</v>
      </c>
      <c r="E126" s="5" t="str">
        <f t="shared" si="12"/>
        <v>Thursday</v>
      </c>
      <c r="F126" s="5" t="s">
        <v>22</v>
      </c>
      <c r="G126" s="5" t="s">
        <v>126</v>
      </c>
      <c r="H126" s="6" t="s">
        <v>294</v>
      </c>
      <c r="I126" s="6" t="s">
        <v>295</v>
      </c>
      <c r="J126" s="5" t="s">
        <v>152</v>
      </c>
    </row>
    <row r="127" spans="1:10" x14ac:dyDescent="0.25">
      <c r="A127" s="2">
        <v>115</v>
      </c>
      <c r="B127" s="3">
        <v>44128</v>
      </c>
      <c r="C127" s="4">
        <v>0.46111111111111108</v>
      </c>
      <c r="D127" s="5" t="str">
        <f t="shared" si="11"/>
        <v>Saturday</v>
      </c>
      <c r="E127" s="5" t="str">
        <f t="shared" si="12"/>
        <v>Saturday</v>
      </c>
      <c r="F127" s="5" t="s">
        <v>22</v>
      </c>
      <c r="G127" s="5" t="s">
        <v>125</v>
      </c>
      <c r="H127" s="39" t="s">
        <v>297</v>
      </c>
      <c r="I127" s="6" t="s">
        <v>298</v>
      </c>
      <c r="J127" s="5" t="s">
        <v>296</v>
      </c>
    </row>
    <row r="128" spans="1:10" x14ac:dyDescent="0.25">
      <c r="A128" s="2">
        <v>116</v>
      </c>
      <c r="B128" s="3">
        <v>44129</v>
      </c>
      <c r="C128" s="4">
        <v>0.64097222222222217</v>
      </c>
      <c r="D128" s="5" t="str">
        <f t="shared" si="11"/>
        <v>Sunday</v>
      </c>
      <c r="E128" s="5" t="str">
        <f t="shared" si="12"/>
        <v>Sunday</v>
      </c>
      <c r="F128" s="5" t="s">
        <v>22</v>
      </c>
      <c r="G128" s="5" t="s">
        <v>126</v>
      </c>
      <c r="H128" s="6" t="s">
        <v>299</v>
      </c>
      <c r="I128" s="6" t="s">
        <v>300</v>
      </c>
      <c r="J128" s="5" t="s">
        <v>166</v>
      </c>
    </row>
    <row r="129" spans="1:10" x14ac:dyDescent="0.25">
      <c r="A129" s="2">
        <v>117</v>
      </c>
      <c r="B129" s="3">
        <v>44131</v>
      </c>
      <c r="C129" s="4">
        <v>0.54375000000000007</v>
      </c>
      <c r="D129" s="5" t="str">
        <f t="shared" si="11"/>
        <v>Tuesday</v>
      </c>
      <c r="E129" s="5" t="str">
        <f t="shared" si="12"/>
        <v>Tuesday</v>
      </c>
      <c r="F129" s="5" t="s">
        <v>22</v>
      </c>
      <c r="G129" s="5" t="s">
        <v>125</v>
      </c>
      <c r="H129" s="6" t="s">
        <v>301</v>
      </c>
      <c r="I129" s="6" t="s">
        <v>302</v>
      </c>
      <c r="J129" s="5" t="s">
        <v>63</v>
      </c>
    </row>
    <row r="130" spans="1:10" x14ac:dyDescent="0.25">
      <c r="A130" s="2">
        <v>118</v>
      </c>
      <c r="B130" s="3">
        <v>44132</v>
      </c>
      <c r="C130" s="4">
        <v>0.67708333333333337</v>
      </c>
      <c r="D130" s="5" t="str">
        <f t="shared" si="11"/>
        <v>Wednesday</v>
      </c>
      <c r="E130" s="5" t="str">
        <f t="shared" si="12"/>
        <v>Wednesday</v>
      </c>
      <c r="F130" s="5" t="s">
        <v>22</v>
      </c>
      <c r="G130" s="5" t="s">
        <v>126</v>
      </c>
      <c r="H130" s="6" t="s">
        <v>304</v>
      </c>
      <c r="I130" s="6" t="s">
        <v>305</v>
      </c>
      <c r="J130" s="5" t="s">
        <v>186</v>
      </c>
    </row>
    <row r="131" spans="1:10" x14ac:dyDescent="0.25">
      <c r="A131" s="2">
        <v>119</v>
      </c>
      <c r="B131" s="3">
        <v>44132</v>
      </c>
      <c r="C131" s="4">
        <v>0.69513888888888886</v>
      </c>
      <c r="D131" s="5" t="str">
        <f t="shared" si="11"/>
        <v>Wednesday</v>
      </c>
      <c r="E131" s="5" t="str">
        <f t="shared" si="12"/>
        <v>Wednesday</v>
      </c>
      <c r="F131" s="5" t="s">
        <v>22</v>
      </c>
      <c r="G131" s="5" t="s">
        <v>125</v>
      </c>
      <c r="H131" s="6" t="s">
        <v>306</v>
      </c>
      <c r="I131" s="6" t="s">
        <v>307</v>
      </c>
      <c r="J131" s="5" t="s">
        <v>93</v>
      </c>
    </row>
    <row r="132" spans="1:10" x14ac:dyDescent="0.25">
      <c r="A132" s="2">
        <v>120</v>
      </c>
      <c r="B132" s="3">
        <v>44133</v>
      </c>
      <c r="C132" s="4">
        <v>0.45416666666666666</v>
      </c>
      <c r="D132" s="5" t="str">
        <f t="shared" si="11"/>
        <v>Thursday</v>
      </c>
      <c r="E132" s="5" t="str">
        <f t="shared" si="12"/>
        <v>Thursday</v>
      </c>
      <c r="F132" s="5" t="s">
        <v>22</v>
      </c>
      <c r="G132" s="5" t="s">
        <v>127</v>
      </c>
      <c r="H132" s="6" t="s">
        <v>308</v>
      </c>
      <c r="I132" s="6" t="s">
        <v>309</v>
      </c>
      <c r="J132" s="5" t="s">
        <v>303</v>
      </c>
    </row>
    <row r="133" spans="1:10" x14ac:dyDescent="0.25">
      <c r="A133" s="2">
        <v>121</v>
      </c>
      <c r="B133" s="3">
        <v>44133</v>
      </c>
      <c r="C133" s="4">
        <v>0.48333333333333334</v>
      </c>
      <c r="D133" s="5" t="str">
        <f t="shared" si="11"/>
        <v>Thursday</v>
      </c>
      <c r="E133" s="5" t="str">
        <f t="shared" si="12"/>
        <v>Thursday</v>
      </c>
      <c r="F133" s="5" t="s">
        <v>22</v>
      </c>
      <c r="G133" s="5" t="s">
        <v>126</v>
      </c>
      <c r="H133" s="6" t="s">
        <v>310</v>
      </c>
      <c r="I133" s="6" t="s">
        <v>311</v>
      </c>
      <c r="J133" s="5" t="s">
        <v>171</v>
      </c>
    </row>
    <row r="134" spans="1:10" x14ac:dyDescent="0.25">
      <c r="A134" s="2">
        <v>122</v>
      </c>
      <c r="B134" s="3">
        <v>44133</v>
      </c>
      <c r="C134" s="4">
        <v>0.66666666666666663</v>
      </c>
      <c r="D134" s="5" t="str">
        <f t="shared" si="11"/>
        <v>Thursday</v>
      </c>
      <c r="E134" s="5" t="str">
        <f t="shared" si="12"/>
        <v>Thursday</v>
      </c>
      <c r="F134" s="5" t="s">
        <v>22</v>
      </c>
      <c r="G134" s="5" t="s">
        <v>126</v>
      </c>
      <c r="H134" s="6" t="s">
        <v>312</v>
      </c>
      <c r="I134" s="6" t="s">
        <v>313</v>
      </c>
      <c r="J134" s="5" t="s">
        <v>166</v>
      </c>
    </row>
    <row r="135" spans="1:10" x14ac:dyDescent="0.25">
      <c r="A135" s="2">
        <v>123</v>
      </c>
      <c r="B135" s="3">
        <v>44134</v>
      </c>
      <c r="C135" s="4">
        <v>0.35555555555555557</v>
      </c>
      <c r="D135" s="5" t="str">
        <f t="shared" si="11"/>
        <v>Friday</v>
      </c>
      <c r="E135" s="5" t="str">
        <f t="shared" si="12"/>
        <v>Friday</v>
      </c>
      <c r="F135" s="5" t="s">
        <v>22</v>
      </c>
      <c r="G135" s="5" t="s">
        <v>126</v>
      </c>
      <c r="H135" s="6" t="s">
        <v>314</v>
      </c>
      <c r="I135" s="6" t="s">
        <v>315</v>
      </c>
      <c r="J135" s="5" t="s">
        <v>186</v>
      </c>
    </row>
    <row r="136" spans="1:10" x14ac:dyDescent="0.25">
      <c r="A136" s="2">
        <v>124</v>
      </c>
      <c r="B136" s="3">
        <v>44138</v>
      </c>
      <c r="C136" s="4">
        <v>0.23611111111111113</v>
      </c>
      <c r="D136" s="5" t="str">
        <f t="shared" si="11"/>
        <v>Tuesday</v>
      </c>
      <c r="E136" s="5" t="str">
        <f t="shared" si="12"/>
        <v>Tuesday</v>
      </c>
      <c r="F136" s="5" t="s">
        <v>22</v>
      </c>
      <c r="G136" s="5" t="s">
        <v>126</v>
      </c>
      <c r="H136" s="6" t="s">
        <v>316</v>
      </c>
      <c r="I136" s="6" t="s">
        <v>317</v>
      </c>
      <c r="J136" s="5" t="s">
        <v>171</v>
      </c>
    </row>
    <row r="137" spans="1:10" x14ac:dyDescent="0.25">
      <c r="A137" s="2">
        <v>125</v>
      </c>
      <c r="B137" s="3">
        <v>44139</v>
      </c>
      <c r="C137" s="4">
        <v>0.375</v>
      </c>
      <c r="D137" s="5" t="str">
        <f t="shared" si="11"/>
        <v>Wednesday</v>
      </c>
      <c r="E137" s="5" t="str">
        <f t="shared" si="12"/>
        <v>Wednesday</v>
      </c>
      <c r="F137" s="5" t="s">
        <v>22</v>
      </c>
      <c r="G137" s="5" t="s">
        <v>126</v>
      </c>
      <c r="H137" s="6" t="s">
        <v>318</v>
      </c>
      <c r="I137" s="6" t="s">
        <v>319</v>
      </c>
      <c r="J137" s="5" t="s">
        <v>171</v>
      </c>
    </row>
    <row r="138" spans="1:10" x14ac:dyDescent="0.25">
      <c r="D138" s="5" t="str">
        <f t="shared" si="11"/>
        <v/>
      </c>
      <c r="E138" s="5" t="str">
        <f t="shared" si="12"/>
        <v/>
      </c>
    </row>
    <row r="139" spans="1:10" x14ac:dyDescent="0.25">
      <c r="D139" s="5" t="str">
        <f t="shared" si="11"/>
        <v/>
      </c>
      <c r="E139" s="5" t="str">
        <f t="shared" si="12"/>
        <v/>
      </c>
    </row>
    <row r="140" spans="1:10" x14ac:dyDescent="0.25">
      <c r="D140" s="5" t="str">
        <f t="shared" si="11"/>
        <v/>
      </c>
      <c r="E140" s="5" t="str">
        <f t="shared" si="12"/>
        <v/>
      </c>
    </row>
    <row r="141" spans="1:10" x14ac:dyDescent="0.25">
      <c r="D141" s="5" t="str">
        <f t="shared" ref="D141:D152" si="13">IF(B141="","",CHOOSE(WEEKDAY(B141,2),"Monday","Tuesday","Wednesday","Thursday","Friday","Saturday","Sunday"))</f>
        <v/>
      </c>
      <c r="E141" s="5" t="str">
        <f t="shared" ref="E141:E152" si="14">IF(B141="","",IF(HOUR(C141)&lt;5,CHOOSE(WEEKDAY(B141-1,2),"Monday","Tuesday","Wednesday","Thursday","Friday","Saturday","Sunday"),D141))</f>
        <v/>
      </c>
    </row>
    <row r="142" spans="1:10" x14ac:dyDescent="0.25">
      <c r="D142" s="5" t="str">
        <f t="shared" si="13"/>
        <v/>
      </c>
      <c r="E142" s="5" t="str">
        <f t="shared" si="14"/>
        <v/>
      </c>
    </row>
    <row r="143" spans="1:10" x14ac:dyDescent="0.25">
      <c r="D143" s="5" t="str">
        <f t="shared" si="13"/>
        <v/>
      </c>
      <c r="E143" s="5" t="str">
        <f t="shared" si="14"/>
        <v/>
      </c>
    </row>
    <row r="144" spans="1:10" x14ac:dyDescent="0.25">
      <c r="D144" s="5" t="str">
        <f t="shared" si="13"/>
        <v/>
      </c>
      <c r="E144" s="5" t="str">
        <f t="shared" si="14"/>
        <v/>
      </c>
    </row>
    <row r="145" spans="4:5" x14ac:dyDescent="0.25">
      <c r="D145" s="5" t="str">
        <f t="shared" si="13"/>
        <v/>
      </c>
      <c r="E145" s="5" t="str">
        <f t="shared" si="14"/>
        <v/>
      </c>
    </row>
    <row r="146" spans="4:5" x14ac:dyDescent="0.25">
      <c r="D146" s="5" t="str">
        <f t="shared" si="13"/>
        <v/>
      </c>
      <c r="E146" s="5" t="str">
        <f t="shared" si="14"/>
        <v/>
      </c>
    </row>
    <row r="147" spans="4:5" x14ac:dyDescent="0.25">
      <c r="D147" s="5" t="str">
        <f t="shared" si="13"/>
        <v/>
      </c>
      <c r="E147" s="5" t="str">
        <f t="shared" si="14"/>
        <v/>
      </c>
    </row>
    <row r="148" spans="4:5" x14ac:dyDescent="0.25">
      <c r="D148" s="5" t="str">
        <f t="shared" si="13"/>
        <v/>
      </c>
      <c r="E148" s="5" t="str">
        <f t="shared" si="14"/>
        <v/>
      </c>
    </row>
    <row r="149" spans="4:5" x14ac:dyDescent="0.25">
      <c r="D149" s="5" t="str">
        <f t="shared" si="13"/>
        <v/>
      </c>
      <c r="E149" s="5" t="str">
        <f t="shared" si="14"/>
        <v/>
      </c>
    </row>
    <row r="150" spans="4:5" x14ac:dyDescent="0.25">
      <c r="D150" s="5" t="str">
        <f t="shared" si="13"/>
        <v/>
      </c>
      <c r="E150" s="5" t="str">
        <f t="shared" si="14"/>
        <v/>
      </c>
    </row>
    <row r="151" spans="4:5" x14ac:dyDescent="0.25">
      <c r="D151" s="5" t="str">
        <f t="shared" si="13"/>
        <v/>
      </c>
      <c r="E151" s="5" t="str">
        <f t="shared" si="14"/>
        <v/>
      </c>
    </row>
    <row r="152" spans="4:5" x14ac:dyDescent="0.25">
      <c r="D152" s="5" t="str">
        <f t="shared" si="13"/>
        <v/>
      </c>
      <c r="E152" s="5" t="str">
        <f t="shared" si="14"/>
        <v/>
      </c>
    </row>
  </sheetData>
  <dataValidations count="3">
    <dataValidation type="list" allowBlank="1" showInputMessage="1" showErrorMessage="1" sqref="E153:E1048576" xr:uid="{B4F88ED2-4A0E-4394-922A-B3E165BF9293}">
      <formula1>"Monday,Tuesday,Wednesday,Thursday,Friday,Saturday,Sunday"</formula1>
    </dataValidation>
    <dataValidation type="list" allowBlank="1" showInputMessage="1" showErrorMessage="1" sqref="F3:F117 F119:F1048576" xr:uid="{1C960080-A744-425C-AFF8-83B92894BFE2}">
      <formula1>"Northbound,Southbound,From Opposite Ramp, U-Turn,Unknown"</formula1>
    </dataValidation>
    <dataValidation type="list" allowBlank="1" showInputMessage="1" showErrorMessage="1" sqref="G2:G117 G119:G1048576" xr:uid="{DCBAF84C-186B-43C6-987E-458CDF92F491}">
      <formula1>"Do Not Enters,Wrong Ways,End of Ramp"</formula1>
    </dataValidation>
  </dataValidations>
  <hyperlinks>
    <hyperlink ref="H3" r:id="rId1" xr:uid="{AFC73FEC-88AD-45F3-A333-61979E47077B}"/>
    <hyperlink ref="H4" r:id="rId2" xr:uid="{C7195FC9-1A95-4C27-BB4D-BC3ED19E1884}"/>
    <hyperlink ref="H5" r:id="rId3" xr:uid="{6C24D6D7-D9D4-42C7-9082-E84F21C86EB1}"/>
    <hyperlink ref="H6" r:id="rId4" xr:uid="{72275B5F-14ED-4D18-87AA-369AC5720DC2}"/>
    <hyperlink ref="H7" r:id="rId5" xr:uid="{9EA150C5-7346-4635-A183-B690E902C2E2}"/>
    <hyperlink ref="H8" r:id="rId6" xr:uid="{F0838394-4F72-41FC-BFD5-82667A265DEC}"/>
    <hyperlink ref="H9" r:id="rId7" xr:uid="{8A024140-7D4D-4289-AE0C-C1344F75281B}"/>
    <hyperlink ref="H10" r:id="rId8" xr:uid="{2F193B6F-DCDB-4BB5-A92D-B29B11F345E5}"/>
    <hyperlink ref="H11" r:id="rId9" xr:uid="{D2546FF4-C100-40EC-B272-28EE37F3751E}"/>
    <hyperlink ref="H12" r:id="rId10" xr:uid="{EBE14A28-D4C0-4255-8672-EADFA7691C0F}"/>
    <hyperlink ref="H13" r:id="rId11" xr:uid="{96A7C3D6-A82D-4EC1-ACDF-10A7213EFDDB}"/>
    <hyperlink ref="I16" r:id="rId12" xr:uid="{C32FD30E-2794-4EDD-9A47-025110F857F9}"/>
    <hyperlink ref="H16" r:id="rId13" xr:uid="{077300C6-163C-49A9-91CF-49BC9EB8B91A}"/>
    <hyperlink ref="H17" r:id="rId14" xr:uid="{3089382D-04DB-45AB-A236-23F96EFAAD10}"/>
    <hyperlink ref="I17" r:id="rId15" xr:uid="{2A1EFDE3-3FA1-4DC9-88AF-CCC768447CAD}"/>
    <hyperlink ref="H18" r:id="rId16" xr:uid="{FF35A85D-E04E-48DC-A484-130140C4738C}"/>
    <hyperlink ref="I18" r:id="rId17" xr:uid="{37A8810C-BC5B-4D73-98B0-4E15B21F0F49}"/>
    <hyperlink ref="H19" r:id="rId18" xr:uid="{B9A61375-66C2-4027-B840-DD0DB1BB8390}"/>
    <hyperlink ref="I19" r:id="rId19" xr:uid="{B5B3688C-A7A7-4B61-B053-135D0B3B9C0B}"/>
    <hyperlink ref="H20" r:id="rId20" xr:uid="{41C8CD18-7D37-4114-9EA7-969E75398C36}"/>
    <hyperlink ref="H21" r:id="rId21" xr:uid="{91D0BDFE-FC61-4DFC-BBEF-EE9DAAF84986}"/>
    <hyperlink ref="I20" r:id="rId22" xr:uid="{020B84E2-A338-48C3-8F99-5DD2DC941DE4}"/>
    <hyperlink ref="I21" r:id="rId23" xr:uid="{CF12DED2-DB4A-4A2C-9B70-0A7A69166F01}"/>
    <hyperlink ref="I15" r:id="rId24" xr:uid="{09A24165-1CD0-4696-BFF4-1D0B7A779EA8}"/>
    <hyperlink ref="H15" r:id="rId25" xr:uid="{4DA05655-52FC-4042-815B-614AECA9FD35}"/>
    <hyperlink ref="H23" r:id="rId26" xr:uid="{76D31E29-3B7B-456D-B8FB-BD290DC543BC}"/>
    <hyperlink ref="I23" r:id="rId27" xr:uid="{87EEC9F0-64BE-4906-A8B7-DAEBC96E5C71}"/>
    <hyperlink ref="H24" r:id="rId28" xr:uid="{444EB6A6-4921-4155-9ACC-1BF24C5E8E38}"/>
    <hyperlink ref="I24" r:id="rId29" xr:uid="{16783E9E-DE2E-4DCE-8E71-CA27535E7C65}"/>
    <hyperlink ref="H25" r:id="rId30" xr:uid="{4EEA1EC5-96F0-4FB4-BB6D-35D38F480EA4}"/>
    <hyperlink ref="I25" r:id="rId31" xr:uid="{9CB96B0E-B28C-408B-98D4-57069E30C638}"/>
    <hyperlink ref="H26" r:id="rId32" xr:uid="{8D20BB9C-9BB2-4B3C-AA1C-A5D0F18C85EC}"/>
    <hyperlink ref="I26" r:id="rId33" xr:uid="{590395BE-DBAA-4A8A-82A2-DC075DDE4D09}"/>
    <hyperlink ref="H27" r:id="rId34" xr:uid="{EFD7CA4E-714A-450F-90DB-E15C3F6637E0}"/>
    <hyperlink ref="I27" r:id="rId35" xr:uid="{0E62D591-200E-4F1B-B291-F48845BA1B86}"/>
    <hyperlink ref="H28" r:id="rId36" xr:uid="{FBF4190C-7F05-4210-879C-1D28C8563CFF}"/>
    <hyperlink ref="I28" r:id="rId37" xr:uid="{9565BE38-DDCA-4BD6-83CA-AC51D95FDDC1}"/>
    <hyperlink ref="H30" r:id="rId38" xr:uid="{A3FCDAF9-8FFA-4DB8-ABBC-749505FB67A4}"/>
    <hyperlink ref="I30" r:id="rId39" xr:uid="{8E3F95EA-48FF-4201-9C14-EFFF48EF0EFC}"/>
    <hyperlink ref="H31" r:id="rId40" xr:uid="{FA847B3F-6426-4204-9BBA-DBB7C8E3DC40}"/>
    <hyperlink ref="I31" r:id="rId41" xr:uid="{3921B2BD-08CA-4D8E-A7E2-3660B6B65324}"/>
    <hyperlink ref="H32" r:id="rId42" xr:uid="{B5236E71-F456-4E0C-BBF1-A5625EE49C65}"/>
    <hyperlink ref="I32" r:id="rId43" xr:uid="{0EB72199-A99C-4D49-B671-671784E5F470}"/>
    <hyperlink ref="H33" r:id="rId44" xr:uid="{85ED20BE-57FB-4E7A-A345-D149B80C0A10}"/>
    <hyperlink ref="I33" r:id="rId45" xr:uid="{85C67988-55BD-4107-9B9D-1FF80CC5F57D}"/>
    <hyperlink ref="H34" r:id="rId46" xr:uid="{72ADE368-FD1A-4606-91F4-C9492ADF9EAD}"/>
    <hyperlink ref="I34" r:id="rId47" xr:uid="{E70592BF-1238-4590-9A6A-2E13D4064F41}"/>
    <hyperlink ref="H35" r:id="rId48" xr:uid="{BA648F53-EF07-4F03-BDEB-7E27EF9D913D}"/>
    <hyperlink ref="I35" r:id="rId49" xr:uid="{BAB7C50F-10EF-4042-8964-8131C08FA2B9}"/>
    <hyperlink ref="H36" r:id="rId50" xr:uid="{87747E46-94D7-4766-BD1F-E2B4919750E0}"/>
    <hyperlink ref="I36" r:id="rId51" xr:uid="{39A72E45-AB45-47B7-9FE9-25EF03F03181}"/>
    <hyperlink ref="H37" r:id="rId52" xr:uid="{8FF13BC8-27AE-4DA9-B7BB-18A907704844}"/>
    <hyperlink ref="I37" r:id="rId53" xr:uid="{B68212C5-B751-4AAA-BA34-82B4F38670D7}"/>
    <hyperlink ref="H39" r:id="rId54" xr:uid="{CFCC5EB2-3EF3-48DC-A141-8C52405336EC}"/>
    <hyperlink ref="I39" r:id="rId55" xr:uid="{F2BC4D57-64E4-4DBC-864F-F0D3CB793E93}"/>
    <hyperlink ref="H40" r:id="rId56" xr:uid="{A93060FE-87F0-4294-BC9B-C059EA47D3FA}"/>
    <hyperlink ref="H41" r:id="rId57" xr:uid="{1A29C321-459B-4844-9F74-6EAD83261D5A}"/>
    <hyperlink ref="H42" r:id="rId58" xr:uid="{1B99B2F1-1F9A-42B7-8959-E1AF09628D0B}"/>
    <hyperlink ref="I40" r:id="rId59" xr:uid="{FB9F6F7E-8AEE-47B1-ABA3-0D1D589161F6}"/>
    <hyperlink ref="I41" r:id="rId60" xr:uid="{2D6BDD3F-6FA6-4FD7-8E33-1EC807B5580C}"/>
    <hyperlink ref="I42" r:id="rId61" xr:uid="{42CD6AF3-5E66-4CB4-8A25-E028FEAEA055}"/>
    <hyperlink ref="H43" r:id="rId62" xr:uid="{B6325582-4A3E-4F2C-9CDC-DC8E96031BC4}"/>
    <hyperlink ref="I43" r:id="rId63" xr:uid="{A108797A-3306-47F6-BAD2-AD93D1FA3720}"/>
    <hyperlink ref="H44" r:id="rId64" xr:uid="{ED2EDBBA-2D94-4138-BF2F-9E559DC8E5CE}"/>
    <hyperlink ref="I44" r:id="rId65" xr:uid="{467BB69D-6908-4CA6-B869-437CFE81E941}"/>
    <hyperlink ref="H45" r:id="rId66" xr:uid="{90523028-FD2B-40F8-AEA5-C59AA02DAB50}"/>
    <hyperlink ref="I45" r:id="rId67" xr:uid="{47E60EAA-A44D-4036-9F51-070F8EB39D6F}"/>
    <hyperlink ref="H46" r:id="rId68" xr:uid="{9F3BA953-C61D-49DA-B415-D0D97593CE0E}"/>
    <hyperlink ref="H47" r:id="rId69" xr:uid="{97183B0B-CB8B-4D62-9FDA-D6E613DE2E04}"/>
    <hyperlink ref="H48" r:id="rId70" xr:uid="{49201668-67E7-4055-B5F4-3C3A0D6D7165}"/>
    <hyperlink ref="I46" r:id="rId71" xr:uid="{B8A131B0-6C63-459E-87D8-0CCA772C1156}"/>
    <hyperlink ref="I47" r:id="rId72" xr:uid="{41138B28-2A1A-4E75-9B62-C9D1F9D78BDF}"/>
    <hyperlink ref="I48" r:id="rId73" xr:uid="{ED0AD5B0-D8F6-4F80-B6FF-FFF4368AA03F}"/>
    <hyperlink ref="H49" r:id="rId74" xr:uid="{4952CD8C-80A0-43DC-81B9-65F4EB4ADEF3}"/>
    <hyperlink ref="I49" r:id="rId75" xr:uid="{D88071B0-F120-4C84-9EB9-7BB56BFB0048}"/>
    <hyperlink ref="H50" r:id="rId76" xr:uid="{95FB0B7F-D159-45A8-BE08-22194F39CACA}"/>
    <hyperlink ref="I50" r:id="rId77" xr:uid="{129EDFF5-F8F9-417A-A72B-AE50E006DADB}"/>
    <hyperlink ref="H51" r:id="rId78" xr:uid="{E514C9A3-1579-41E1-878E-C4D572CC823B}"/>
    <hyperlink ref="I51" r:id="rId79" xr:uid="{7A1DCAB3-1989-49F2-8E0C-583A77114A76}"/>
    <hyperlink ref="H52" r:id="rId80" xr:uid="{47D1BCE8-4414-4280-B27F-124F37085560}"/>
    <hyperlink ref="I52" r:id="rId81" xr:uid="{557300BF-C5B0-43AD-91B6-A8FF28B59EC8}"/>
    <hyperlink ref="H53" r:id="rId82" xr:uid="{44155CF8-BDA7-4E3A-977E-DE935A79947B}"/>
    <hyperlink ref="I53" r:id="rId83" xr:uid="{5F00322F-927D-4F74-839B-B8DAD7866CE5}"/>
    <hyperlink ref="H54" r:id="rId84" xr:uid="{C6AED1CE-203B-4D0C-9024-23BF949EE4DE}"/>
    <hyperlink ref="I54" r:id="rId85" xr:uid="{CBE31BD6-EFDF-41F9-A063-C5C91DC1FEA4}"/>
    <hyperlink ref="H55" r:id="rId86" xr:uid="{1136446E-E2EC-44C2-AA38-818254FF4D74}"/>
    <hyperlink ref="I55" r:id="rId87" xr:uid="{5A9B219B-C3CE-4FB5-9894-AB3CC8A93280}"/>
    <hyperlink ref="H56" r:id="rId88" xr:uid="{F4DCE421-0C0A-4524-A904-DD7C1025C299}"/>
    <hyperlink ref="I56" r:id="rId89" xr:uid="{FCE1E5DD-BF9B-4338-A8F4-7241BB39064D}"/>
    <hyperlink ref="H57" r:id="rId90" xr:uid="{9890FB57-DE78-4DC9-9B09-194B1D136237}"/>
    <hyperlink ref="I57" r:id="rId91" xr:uid="{05A8612A-209D-4FDB-A740-D013B95CAF99}"/>
    <hyperlink ref="H58" r:id="rId92" xr:uid="{6D6311D0-1932-47E0-A577-4DF2B52E2AD1}"/>
    <hyperlink ref="I58" r:id="rId93" xr:uid="{1AC48280-7A2D-41A8-8269-39289EC0FB36}"/>
    <hyperlink ref="H60" r:id="rId94" xr:uid="{3BA95B04-72E1-4EE9-8023-94C22FB86C6E}"/>
    <hyperlink ref="I60" r:id="rId95" xr:uid="{CC6B1CA9-03D3-40DE-BF7B-FBF88896E8B1}"/>
    <hyperlink ref="H61" r:id="rId96" xr:uid="{41448CB8-143B-471C-8289-EDE2FB1A196D}"/>
    <hyperlink ref="I61" r:id="rId97" xr:uid="{AEC16D19-DBB7-4975-B41A-2DB7BAACA9E4}"/>
    <hyperlink ref="H62" r:id="rId98" xr:uid="{C96A70CF-2904-4CAF-AAEA-DCE126CEB7D0}"/>
    <hyperlink ref="I62" r:id="rId99" xr:uid="{11AF809E-F361-4BDF-A45D-3811C7762AAE}"/>
    <hyperlink ref="H63" r:id="rId100" xr:uid="{869836CD-B1C4-4515-896A-1A2A6FCD51B1}"/>
    <hyperlink ref="H64" r:id="rId101" xr:uid="{C6C45C1A-7F4F-44E8-A9DE-61F2CEC9AD75}"/>
    <hyperlink ref="I63" r:id="rId102" xr:uid="{E6B3319F-234C-4172-83AF-5F0CFF2C0ECB}"/>
    <hyperlink ref="I64" r:id="rId103" xr:uid="{3DC3EF01-6525-435A-A355-1C7D9E23D2C3}"/>
    <hyperlink ref="H65" r:id="rId104" xr:uid="{6351503F-E87E-4A83-9220-99036DABD11B}"/>
    <hyperlink ref="I65" r:id="rId105" xr:uid="{473E428C-9389-4936-BA21-466A3B7C6923}"/>
    <hyperlink ref="H66" r:id="rId106" xr:uid="{61CD5728-1420-47A6-AC14-21D2DBB0E9F2}"/>
    <hyperlink ref="I66" r:id="rId107" xr:uid="{B9C2E77F-FB43-4E6B-ACDE-7340F4F99156}"/>
    <hyperlink ref="H67" r:id="rId108" xr:uid="{D02BCD3B-81F1-4196-9810-1448B26C8466}"/>
    <hyperlink ref="I67" r:id="rId109" xr:uid="{53B21BCD-A5EB-43EE-BD0E-E3E144CA468A}"/>
    <hyperlink ref="H68" r:id="rId110" xr:uid="{2DDE34B2-3CF1-4CE7-BF39-2F568DF77CA3}"/>
    <hyperlink ref="I68" r:id="rId111" xr:uid="{0EFE6DD2-3313-4A63-8C52-D498EE4D9865}"/>
    <hyperlink ref="H69" r:id="rId112" xr:uid="{E8AD092D-DC59-41D4-972F-3B2139CB6A2E}"/>
    <hyperlink ref="I69" r:id="rId113" xr:uid="{A4E0536B-9AF6-46F8-907A-61377EC23F33}"/>
    <hyperlink ref="H70" r:id="rId114" xr:uid="{BE2ACD28-FFC4-4508-B033-BF2D493E50E1}"/>
    <hyperlink ref="I70" r:id="rId115" xr:uid="{F36724C7-4620-4AAD-A853-B6A4669B8A90}"/>
    <hyperlink ref="H71" r:id="rId116" xr:uid="{E54C95CF-7846-495B-95EC-73184C863413}"/>
    <hyperlink ref="I71" r:id="rId117" xr:uid="{78AA2393-9747-48AB-B4B2-985264AFF254}"/>
    <hyperlink ref="H72" r:id="rId118" xr:uid="{E9A11F52-F5D4-4BCD-8ECB-D5BDA8045EF7}"/>
    <hyperlink ref="I72" r:id="rId119" xr:uid="{D90F1466-4BCF-4421-8E95-E5AC0A37BD95}"/>
    <hyperlink ref="H73" r:id="rId120" xr:uid="{DE44A300-122C-4482-B796-F6EE991251D8}"/>
    <hyperlink ref="I73" r:id="rId121" xr:uid="{EB37470D-A7FD-44CB-B9B1-84B2F6FDD21C}"/>
    <hyperlink ref="H74" r:id="rId122" xr:uid="{5864C2C2-4EC4-4929-B980-8A86DB9C4B31}"/>
    <hyperlink ref="H75" r:id="rId123" xr:uid="{55CABCC0-3578-4D0C-A534-0486761DBC77}"/>
    <hyperlink ref="I74" r:id="rId124" xr:uid="{62C432B8-235E-4641-A142-0DA6C5C438B2}"/>
    <hyperlink ref="I75" r:id="rId125" xr:uid="{BB471CA8-CCE3-496D-AEE0-2A6961559986}"/>
    <hyperlink ref="H76" r:id="rId126" xr:uid="{4EF917AD-45B4-4577-81F6-969ECAB1D07E}"/>
    <hyperlink ref="I76" r:id="rId127" xr:uid="{C4A6537A-35CF-4F8D-A2B4-7C0AC606D626}"/>
    <hyperlink ref="H77" r:id="rId128" xr:uid="{0366445F-CF69-420C-9AB0-102BE4BB4D74}"/>
    <hyperlink ref="I77" r:id="rId129" xr:uid="{02C31747-4420-47AC-96EC-16B6C0AD30F8}"/>
    <hyperlink ref="H78" r:id="rId130" xr:uid="{D1EE4734-0673-419D-92E3-ECAF06E0F990}"/>
    <hyperlink ref="I78" r:id="rId131" xr:uid="{E83B87DA-1BEF-4078-BD7C-BCE0A1286CB3}"/>
    <hyperlink ref="H79" r:id="rId132" xr:uid="{3467C79E-4D91-4DC9-BDDB-8AFDA15911A2}"/>
    <hyperlink ref="I79" r:id="rId133" xr:uid="{076E7989-A752-4043-AF5D-20ACAE6611CA}"/>
    <hyperlink ref="H80" r:id="rId134" xr:uid="{8EE0197C-3130-4129-9827-CDC4B145FC88}"/>
    <hyperlink ref="I80" r:id="rId135" xr:uid="{B903CE3E-5C68-4A33-8BA0-6C16B1DB58C8}"/>
    <hyperlink ref="H81" r:id="rId136" xr:uid="{963B39AB-C96A-4399-944E-54B8A1E1CA05}"/>
    <hyperlink ref="I81" r:id="rId137" xr:uid="{DD35706F-BB31-47C7-AA96-4D43718AAA4A}"/>
    <hyperlink ref="H82" r:id="rId138" xr:uid="{93CF1010-D33C-4C61-9E0D-18BE79A93E30}"/>
    <hyperlink ref="I82" r:id="rId139" xr:uid="{28FFBF82-0569-49B8-A753-B0DC3797ABDC}"/>
    <hyperlink ref="H83" r:id="rId140" xr:uid="{EE5190DE-DEA7-4032-9A20-0253BC10D3AE}"/>
    <hyperlink ref="H84" r:id="rId141" xr:uid="{B892B9B2-1A18-4A65-B853-4B9644F2F03D}"/>
    <hyperlink ref="H85" r:id="rId142" xr:uid="{98AEB683-C308-4731-9858-D871E7B033AD}"/>
    <hyperlink ref="H86" r:id="rId143" xr:uid="{B8C3B4CF-785F-4389-BFE5-AF1E8E1648CF}"/>
    <hyperlink ref="I86" r:id="rId144" xr:uid="{0B819ADF-8F9B-426F-9F7D-9299E1BE5AEC}"/>
    <hyperlink ref="H87" r:id="rId145" xr:uid="{A30BB745-8A8F-406B-B905-DE9C42F6F8CD}"/>
    <hyperlink ref="I87" r:id="rId146" xr:uid="{36A04189-64A0-4455-9742-0CC0D65F645B}"/>
    <hyperlink ref="H88" r:id="rId147" xr:uid="{64B07E30-5325-4FE7-8AE8-1E49ABBA70E0}"/>
    <hyperlink ref="I88" r:id="rId148" xr:uid="{F264EED5-A0B8-441A-BF1C-CAFBAC8F84C2}"/>
    <hyperlink ref="H89" r:id="rId149" xr:uid="{76089098-14B2-44DE-AE59-35E0BB524524}"/>
    <hyperlink ref="I89" r:id="rId150" xr:uid="{5988726B-3C33-4592-8F5C-A6F71E990065}"/>
    <hyperlink ref="H90" r:id="rId151" xr:uid="{6ECB72CE-D044-4229-BB86-1C4F16251213}"/>
    <hyperlink ref="H91" r:id="rId152" xr:uid="{871F32DC-CA70-4EE0-B8FB-E361765F563E}"/>
    <hyperlink ref="I90" r:id="rId153" xr:uid="{0FA0F79A-DC5F-43AE-83EE-3ACB9754798B}"/>
    <hyperlink ref="I91" r:id="rId154" xr:uid="{53AF5FC3-38A5-4B06-A324-2E5976A49134}"/>
    <hyperlink ref="H94" r:id="rId155" xr:uid="{3C84A827-A3FC-45FA-B2A2-A23C2BF92A32}"/>
    <hyperlink ref="I94" r:id="rId156" xr:uid="{E2BD4F28-287E-4B38-8D5B-D95E22DFE1A1}"/>
    <hyperlink ref="H95" r:id="rId157" xr:uid="{51ECC78D-2EE1-4A5F-B1C1-B22730D4CF45}"/>
    <hyperlink ref="I95" r:id="rId158" xr:uid="{2168AD5A-D2B2-4FE7-A442-418BED7B5FE8}"/>
    <hyperlink ref="H96" r:id="rId159" xr:uid="{D6C799C4-0E49-4079-8A21-9BE1245C52E9}"/>
    <hyperlink ref="I96" r:id="rId160" xr:uid="{FBC79EE9-82E7-4C88-A7A7-D15B0D66AB9D}"/>
    <hyperlink ref="H97" r:id="rId161" xr:uid="{A06BBD97-19DA-4C5E-9532-BB3F163158DA}"/>
    <hyperlink ref="I97" r:id="rId162" xr:uid="{24D6D7F4-6F31-465B-940F-A38BD934723D}"/>
    <hyperlink ref="H98" r:id="rId163" xr:uid="{90935DEC-DD8D-4626-B424-6707A6683AE0}"/>
    <hyperlink ref="I98" r:id="rId164" xr:uid="{BEDED777-C647-4FA7-A839-853366556152}"/>
    <hyperlink ref="H99" r:id="rId165" xr:uid="{764E598D-16B0-466C-B59F-31D7C7DE5255}"/>
    <hyperlink ref="I99" r:id="rId166" xr:uid="{595C1CC8-5E9A-480C-A07D-85384D62C4C3}"/>
    <hyperlink ref="H100" r:id="rId167" xr:uid="{8ED36B98-3D9D-414E-939E-FF53AD62582F}"/>
    <hyperlink ref="I100" r:id="rId168" xr:uid="{C738F2D3-B041-44E4-9A77-953B6BAD169E}"/>
    <hyperlink ref="H101" r:id="rId169" xr:uid="{3A7F34C2-9A40-40B4-8702-EF5580D4428D}"/>
    <hyperlink ref="I101" r:id="rId170" xr:uid="{C886FFFE-8495-4CBC-98F6-7957173A08AD}"/>
    <hyperlink ref="H102" r:id="rId171" xr:uid="{854A609D-6684-4E09-B381-635B068E6AAA}"/>
    <hyperlink ref="I102" r:id="rId172" xr:uid="{DA0FBD0A-73EC-4809-BBCF-0A62E76507F6}"/>
    <hyperlink ref="H103" r:id="rId173" xr:uid="{74257488-E077-4A0D-BA7B-2296A90BE828}"/>
    <hyperlink ref="I103" r:id="rId174" xr:uid="{EA972EC9-802A-4D74-98CC-B2CBEA12B3F9}"/>
    <hyperlink ref="H104" r:id="rId175" xr:uid="{455201E8-682C-428E-A3A9-F075B4EA255A}"/>
    <hyperlink ref="I104" r:id="rId176" xr:uid="{46CD189B-3250-4F66-964C-BC93001FB7DA}"/>
    <hyperlink ref="H105" r:id="rId177" xr:uid="{B29B9069-15F5-4272-AA5B-20A20D59E9DC}"/>
    <hyperlink ref="I105" r:id="rId178" xr:uid="{0A1E49BD-E7DC-48C3-B5D4-D4D7682EEB75}"/>
    <hyperlink ref="H106" r:id="rId179" xr:uid="{C8F8C19E-BB5C-4E51-B3B4-2E5998D77457}"/>
    <hyperlink ref="I106" r:id="rId180" xr:uid="{7666ACD0-BB67-4CED-B744-F274FE7EC745}"/>
    <hyperlink ref="H107" r:id="rId181" xr:uid="{994B4B7C-8AAB-47EB-96B3-F4DEB6E343EF}"/>
    <hyperlink ref="I107" r:id="rId182" xr:uid="{5988F65C-AD08-478C-8D86-B13F95530B77}"/>
    <hyperlink ref="H108" r:id="rId183" xr:uid="{1488893E-4075-43CD-940A-48CC728E3569}"/>
    <hyperlink ref="H109" r:id="rId184" xr:uid="{89D79C16-5F3F-4BAB-9889-061A4E4F7875}"/>
    <hyperlink ref="I108" r:id="rId185" xr:uid="{0577EEB7-F339-4178-BA11-72442F28FA01}"/>
    <hyperlink ref="I109" r:id="rId186" xr:uid="{7328B403-4583-425B-926C-9762268DB256}"/>
    <hyperlink ref="H110" r:id="rId187" xr:uid="{B8601A92-378A-4BA1-B146-29C9A9185077}"/>
    <hyperlink ref="I110" r:id="rId188" xr:uid="{CF389147-ECEF-4A5F-AFCA-873EC54ECA5E}"/>
    <hyperlink ref="H111" r:id="rId189" xr:uid="{E239187E-946E-4F38-9D70-955E61F6D7C8}"/>
    <hyperlink ref="I111" r:id="rId190" xr:uid="{A4EBB49D-6A0B-463D-8775-5CFF3BF49566}"/>
    <hyperlink ref="H112" r:id="rId191" xr:uid="{45DDEA66-A50D-4ECE-986E-8EFBDFF983CC}"/>
    <hyperlink ref="I112" r:id="rId192" xr:uid="{616EED94-23C6-4DB3-94F3-49E4D56EAE78}"/>
    <hyperlink ref="H113" r:id="rId193" xr:uid="{8E292E9F-3374-47C2-AD20-BFE7C59F2059}"/>
    <hyperlink ref="I113" r:id="rId194" xr:uid="{891841EC-9884-4013-B483-8D2F7E3B01AE}"/>
    <hyperlink ref="H114" r:id="rId195" xr:uid="{987BED20-2265-4E57-8812-EAA24C84E302}"/>
    <hyperlink ref="I114" r:id="rId196" xr:uid="{E0B93A0E-762D-4B88-BE42-3EA9A569C23E}"/>
    <hyperlink ref="H116" r:id="rId197" xr:uid="{60CC9E43-BDCF-4A72-835E-09C471A42E92}"/>
    <hyperlink ref="I116" r:id="rId198" xr:uid="{C0F6903E-4D30-440F-A8B3-1C20AA8D99C1}"/>
    <hyperlink ref="H119" r:id="rId199" xr:uid="{80019344-7241-4766-84D6-196A18E290C6}"/>
    <hyperlink ref="H117" r:id="rId200" xr:uid="{9B84E819-1D0A-4D3E-B758-161EE1F2668A}"/>
    <hyperlink ref="H120" r:id="rId201" xr:uid="{61F860EE-3115-49B8-BBB4-A5382E4FCE0E}"/>
    <hyperlink ref="I120" r:id="rId202" xr:uid="{BEAF2C2A-4BFC-4760-BE9F-B8255553A123}"/>
    <hyperlink ref="H121" r:id="rId203" xr:uid="{47A3DEA3-BDCA-43B1-A88C-CD4E8D047BE2}"/>
    <hyperlink ref="H122" r:id="rId204" xr:uid="{3A0DF986-B8AB-4577-A8D6-59312E58A685}"/>
    <hyperlink ref="H123" r:id="rId205" xr:uid="{D53A584E-FB09-427D-8157-F52B2A24DA60}"/>
    <hyperlink ref="I122" r:id="rId206" xr:uid="{57AD46B2-A178-4352-86C0-12BC7E37D985}"/>
    <hyperlink ref="I123" r:id="rId207" xr:uid="{9E45370C-6DB0-4914-896A-0BDCED20DCDA}"/>
    <hyperlink ref="H124" r:id="rId208" xr:uid="{61CCD3C1-46F8-45E7-ACD5-5C5F61032E8A}"/>
    <hyperlink ref="I124" r:id="rId209" xr:uid="{D575785F-9FDC-4839-947C-416CB9169DCD}"/>
    <hyperlink ref="H125" r:id="rId210" xr:uid="{44147601-EBD8-48E9-9256-4C368DEC9FE0}"/>
    <hyperlink ref="I125" r:id="rId211" xr:uid="{2023E6DD-FBDC-462C-91F2-4EABCE6D9420}"/>
    <hyperlink ref="H126" r:id="rId212" xr:uid="{757A3E86-CDF0-44AE-BA5C-AECCD2C6612D}"/>
    <hyperlink ref="I126" r:id="rId213" xr:uid="{C4B67E61-C170-4453-BD69-72267AA42CBA}"/>
    <hyperlink ref="H127" r:id="rId214" xr:uid="{DA4129D3-64C8-4D60-8F6C-401D0B9D1C11}"/>
    <hyperlink ref="I127" r:id="rId215" xr:uid="{0718963F-ACC3-49FF-B521-E579975C60B9}"/>
    <hyperlink ref="H128" r:id="rId216" xr:uid="{96FE33C3-F189-40DB-9D04-5A54D0865266}"/>
    <hyperlink ref="I128" r:id="rId217" xr:uid="{C6A2D07A-9F09-4628-BDC5-CFB1C1CC5977}"/>
    <hyperlink ref="H129" r:id="rId218" xr:uid="{851A8F20-77F8-4C5C-815D-C4D545828F29}"/>
    <hyperlink ref="I129" r:id="rId219" xr:uid="{69603212-5058-4DFF-92AA-C5D8AE8F962C}"/>
    <hyperlink ref="H130" r:id="rId220" xr:uid="{BB6B43EB-8D55-4A64-B893-0FAFA9B20FD2}"/>
    <hyperlink ref="I130" r:id="rId221" xr:uid="{E4EC95FF-5A19-4B93-A7F7-BEE924E54939}"/>
    <hyperlink ref="H131" r:id="rId222" xr:uid="{779C2202-4D47-480A-A94A-1DD690785F45}"/>
    <hyperlink ref="I131" r:id="rId223" xr:uid="{8A19E3CA-4EB2-464C-84DF-1D47E4F9A29B}"/>
    <hyperlink ref="H132" r:id="rId224" xr:uid="{42B11A30-F999-47BA-AC36-76C03BD3DA01}"/>
    <hyperlink ref="I132" r:id="rId225" xr:uid="{97FC64EB-CC63-48B5-B54D-B9BC34D747B4}"/>
    <hyperlink ref="H133" r:id="rId226" xr:uid="{E8FDEDB5-A839-4C71-BBC2-95D2B233F826}"/>
    <hyperlink ref="I133" r:id="rId227" xr:uid="{B15677F6-14F8-4EC7-95FD-9BFB494689D1}"/>
    <hyperlink ref="H134" r:id="rId228" xr:uid="{9F9B00CB-512A-446A-8929-0BC8D06B5B10}"/>
    <hyperlink ref="I134" r:id="rId229" xr:uid="{F1DB8A44-A84A-4A68-9088-38C3B94BC374}"/>
    <hyperlink ref="H135" r:id="rId230" xr:uid="{DD6578C7-7DCE-4AF4-901F-3274810225A1}"/>
    <hyperlink ref="I135" r:id="rId231" xr:uid="{213305A3-3B7F-4834-9AAC-874BEF57B970}"/>
    <hyperlink ref="H136" r:id="rId232" xr:uid="{D8EF23D7-CBB8-4E63-8104-71DDCE8AC6B2}"/>
    <hyperlink ref="I136" r:id="rId233" xr:uid="{F9865E48-06A5-44E1-80E7-AB0C5B0D12D5}"/>
    <hyperlink ref="H137" r:id="rId234" xr:uid="{226AF6C6-F2FA-4673-872F-9AC6BF968B9E}"/>
    <hyperlink ref="I137" r:id="rId235" xr:uid="{63C8EE60-ED96-4EF0-811D-BAFDDAAC8DF9}"/>
  </hyperlinks>
  <pageMargins left="0.7" right="0.7" top="0.75" bottom="0.75" header="0.3" footer="0.3"/>
  <pageSetup orientation="portrait" r:id="rId2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128D1-CDD3-415A-883A-94E4E872BA6B}">
  <sheetPr codeName="Sheet2"/>
  <dimension ref="C1:V90"/>
  <sheetViews>
    <sheetView zoomScaleNormal="100" workbookViewId="0">
      <selection activeCell="A8" sqref="A8"/>
    </sheetView>
  </sheetViews>
  <sheetFormatPr defaultRowHeight="15" x14ac:dyDescent="0.25"/>
  <cols>
    <col min="4" max="4" width="16.5703125" customWidth="1"/>
    <col min="5" max="5" width="14.85546875" customWidth="1"/>
    <col min="7" max="7" width="10.7109375" bestFit="1" customWidth="1"/>
    <col min="18" max="18" width="24" bestFit="1" customWidth="1"/>
  </cols>
  <sheetData>
    <row r="1" spans="3:22" ht="35.25" customHeight="1" thickBot="1" x14ac:dyDescent="0.3">
      <c r="R1" s="31"/>
    </row>
    <row r="2" spans="3:22" ht="17.25" thickTop="1" x14ac:dyDescent="0.3">
      <c r="C2" s="18" t="s">
        <v>135</v>
      </c>
      <c r="D2" s="19"/>
      <c r="E2" s="19"/>
      <c r="F2" s="19"/>
      <c r="G2" s="19"/>
      <c r="H2" s="11"/>
      <c r="I2" s="11"/>
      <c r="J2" s="11"/>
      <c r="K2" s="11"/>
      <c r="L2" s="11"/>
      <c r="M2" s="11"/>
      <c r="N2" s="12"/>
      <c r="R2" s="31"/>
    </row>
    <row r="3" spans="3:22" s="8" customFormat="1" ht="16.5" x14ac:dyDescent="0.3">
      <c r="C3" s="20"/>
      <c r="D3" s="21" t="s">
        <v>136</v>
      </c>
      <c r="E3" s="21" t="s">
        <v>137</v>
      </c>
      <c r="F3" s="21"/>
      <c r="G3" s="21"/>
      <c r="H3" s="10"/>
      <c r="I3" s="10"/>
      <c r="J3" s="10"/>
      <c r="K3" s="10"/>
      <c r="L3" s="10"/>
      <c r="M3" s="10"/>
      <c r="N3" s="13"/>
    </row>
    <row r="4" spans="3:22" s="8" customFormat="1" ht="16.5" x14ac:dyDescent="0.3">
      <c r="C4" s="20"/>
      <c r="D4" s="28">
        <v>43962</v>
      </c>
      <c r="E4" s="28">
        <v>43977</v>
      </c>
      <c r="F4" s="21"/>
      <c r="G4" s="21"/>
      <c r="H4" s="10"/>
      <c r="I4" s="10"/>
      <c r="J4" s="10"/>
      <c r="K4" s="10"/>
      <c r="L4" s="10"/>
      <c r="M4" s="10"/>
      <c r="N4" s="13"/>
    </row>
    <row r="5" spans="3:22" ht="51.75" customHeight="1" x14ac:dyDescent="0.3">
      <c r="C5" s="22"/>
      <c r="D5" s="23" t="s">
        <v>138</v>
      </c>
      <c r="E5" s="29">
        <f>F7+F8+F9</f>
        <v>4.8125</v>
      </c>
      <c r="F5" s="24" t="str">
        <f>_xlfn.CONCAT("(",E5*((E4-D4+1)/7)," total)")</f>
        <v>(11 total)</v>
      </c>
      <c r="G5" s="25"/>
      <c r="H5" s="9"/>
      <c r="I5" s="9"/>
      <c r="J5" s="9"/>
      <c r="K5" s="9"/>
      <c r="L5" s="9"/>
      <c r="M5" s="9"/>
      <c r="N5" s="14"/>
      <c r="S5" t="s">
        <v>145</v>
      </c>
      <c r="T5" t="s">
        <v>146</v>
      </c>
      <c r="U5" t="s">
        <v>147</v>
      </c>
    </row>
    <row r="6" spans="3:22" ht="39" customHeight="1" x14ac:dyDescent="0.3">
      <c r="C6" s="22"/>
      <c r="D6" s="25"/>
      <c r="E6" s="40" t="s">
        <v>139</v>
      </c>
      <c r="F6" s="40"/>
      <c r="G6" s="40"/>
      <c r="H6" s="9"/>
      <c r="I6" s="9"/>
      <c r="J6" s="9"/>
      <c r="K6" s="9"/>
      <c r="L6" s="9"/>
      <c r="M6" s="9"/>
      <c r="N6" s="14"/>
      <c r="R6" s="31" t="s">
        <v>140</v>
      </c>
      <c r="S6" s="32">
        <f>F7/E5</f>
        <v>0</v>
      </c>
      <c r="T6" s="32">
        <f>F8/E5</f>
        <v>1</v>
      </c>
      <c r="U6" s="32">
        <f>F9/E5</f>
        <v>0</v>
      </c>
    </row>
    <row r="7" spans="3:22" ht="16.5" x14ac:dyDescent="0.3">
      <c r="C7" s="22"/>
      <c r="D7" s="25"/>
      <c r="E7" s="26" t="s">
        <v>125</v>
      </c>
      <c r="F7" s="30">
        <f>COUNTIFS(Sheet1!$B:$B,"&gt;="&amp;D4,Sheet1!$B:$B,"&lt;="&amp;E4,Sheet1!$G:$G,E7)/((E4-D4+1)/7)</f>
        <v>0</v>
      </c>
      <c r="G7" s="27" t="str">
        <f>_xlfn.CONCAT("(",COUNTIFS(Sheet1!$B:$B,"&gt;="&amp;D4,Sheet1!$B:$B,"&lt;="&amp;E4,Sheet1!$G:$G,E7)," total)")</f>
        <v>(0 total)</v>
      </c>
      <c r="H7" s="9"/>
      <c r="I7" s="9"/>
      <c r="J7" s="9"/>
      <c r="K7" s="9"/>
      <c r="L7" s="9"/>
      <c r="M7" s="9"/>
      <c r="N7" s="14"/>
      <c r="R7" s="31" t="s">
        <v>141</v>
      </c>
      <c r="S7" s="32">
        <f>F22/E20</f>
        <v>0.15384615384615383</v>
      </c>
      <c r="T7" s="32">
        <f>F23/E20</f>
        <v>0.61538461538461531</v>
      </c>
      <c r="U7" s="32">
        <f>F24/E20</f>
        <v>0.23076923076923075</v>
      </c>
    </row>
    <row r="8" spans="3:22" ht="16.5" x14ac:dyDescent="0.3">
      <c r="C8" s="22"/>
      <c r="D8" s="25"/>
      <c r="E8" s="26" t="s">
        <v>126</v>
      </c>
      <c r="F8" s="30">
        <f>COUNTIFS(Sheet1!$B:$B,"&gt;="&amp;D4,Sheet1!$B:$B,"&lt;="&amp;E4,Sheet1!$G:$G,E8)/((E4-D4+1)/7)</f>
        <v>4.8125</v>
      </c>
      <c r="G8" s="27" t="str">
        <f>_xlfn.CONCAT("(",COUNTIFS(Sheet1!$B:$B,"&gt;="&amp;D4,Sheet1!$B:$B,"&lt;="&amp;E4,Sheet1!$G:$G,E8)," total)")</f>
        <v>(11 total)</v>
      </c>
      <c r="H8" s="9"/>
      <c r="I8" s="9"/>
      <c r="J8" s="9"/>
      <c r="K8" s="9"/>
      <c r="L8" s="9"/>
      <c r="M8" s="9"/>
      <c r="N8" s="14"/>
      <c r="R8" s="31" t="s">
        <v>142</v>
      </c>
      <c r="S8" s="32">
        <f>F37/E35</f>
        <v>0.5714285714285714</v>
      </c>
      <c r="T8" s="32">
        <f>F38/E35</f>
        <v>0.2857142857142857</v>
      </c>
      <c r="U8" s="32">
        <f>F39/E35</f>
        <v>0.14285714285714285</v>
      </c>
    </row>
    <row r="9" spans="3:22" ht="20.100000000000001" customHeight="1" x14ac:dyDescent="0.3">
      <c r="C9" s="22"/>
      <c r="D9" s="25"/>
      <c r="E9" s="26" t="s">
        <v>127</v>
      </c>
      <c r="F9" s="30">
        <f>COUNTIFS(Sheet1!$B:$B,"&gt;="&amp;D4,Sheet1!$B:$B,"&lt;="&amp;E4,Sheet1!$G:$G,E9)/((E4-D4+1)/7)</f>
        <v>0</v>
      </c>
      <c r="G9" s="27" t="str">
        <f>_xlfn.CONCAT("(",COUNTIFS(Sheet1!$B:$B,"&gt;="&amp;D4,Sheet1!$B:$B,"&lt;="&amp;E4,Sheet1!$G:$G,E9)," total)")</f>
        <v>(0 total)</v>
      </c>
      <c r="H9" s="9"/>
      <c r="I9" s="9"/>
      <c r="J9" s="9"/>
      <c r="K9" s="9"/>
      <c r="L9" s="9"/>
      <c r="M9" s="9"/>
      <c r="N9" s="14"/>
      <c r="R9" s="31" t="s">
        <v>143</v>
      </c>
      <c r="S9" s="32">
        <f>F52/E50</f>
        <v>0.61111111111111116</v>
      </c>
      <c r="T9" s="32">
        <f>F53/E50</f>
        <v>0.3888888888888889</v>
      </c>
      <c r="U9" s="32">
        <f>F54/E50</f>
        <v>0</v>
      </c>
    </row>
    <row r="10" spans="3:22" ht="16.5" x14ac:dyDescent="0.3">
      <c r="C10" s="22"/>
      <c r="D10" s="25"/>
      <c r="E10" s="25"/>
      <c r="F10" s="25"/>
      <c r="G10" s="25"/>
      <c r="H10" s="9"/>
      <c r="I10" s="9"/>
      <c r="J10" s="9"/>
      <c r="K10" s="9"/>
      <c r="L10" s="9"/>
      <c r="M10" s="9"/>
      <c r="N10" s="14"/>
      <c r="R10" s="31" t="s">
        <v>168</v>
      </c>
      <c r="S10" s="32">
        <f>F67/E65</f>
        <v>0.59375</v>
      </c>
      <c r="T10" s="32">
        <f>F68/E65</f>
        <v>0.375</v>
      </c>
      <c r="U10" s="32">
        <f>F69/E65</f>
        <v>3.125E-2</v>
      </c>
    </row>
    <row r="11" spans="3:22" ht="16.5" x14ac:dyDescent="0.3">
      <c r="C11" s="22"/>
      <c r="D11" s="25"/>
      <c r="E11" s="25"/>
      <c r="F11" s="25"/>
      <c r="G11" s="25"/>
      <c r="H11" s="9"/>
      <c r="I11" s="9"/>
      <c r="J11" s="9"/>
      <c r="K11" s="9"/>
      <c r="L11" s="9"/>
      <c r="M11" s="9"/>
      <c r="N11" s="14"/>
    </row>
    <row r="12" spans="3:22" ht="16.5" x14ac:dyDescent="0.3">
      <c r="C12" s="22"/>
      <c r="D12" s="25"/>
      <c r="E12" s="25"/>
      <c r="F12" s="25"/>
      <c r="G12" s="25"/>
      <c r="H12" s="9"/>
      <c r="I12" s="9"/>
      <c r="J12" s="9"/>
      <c r="K12" s="9"/>
      <c r="L12" s="9"/>
      <c r="M12" s="9"/>
      <c r="N12" s="14"/>
      <c r="S12" t="s">
        <v>144</v>
      </c>
      <c r="T12" t="s">
        <v>145</v>
      </c>
      <c r="U12" t="s">
        <v>146</v>
      </c>
      <c r="V12" t="s">
        <v>147</v>
      </c>
    </row>
    <row r="13" spans="3:22" ht="20.100000000000001" customHeight="1" x14ac:dyDescent="0.3">
      <c r="C13" s="22"/>
      <c r="D13" s="25"/>
      <c r="E13" s="25"/>
      <c r="F13" s="25"/>
      <c r="G13" s="25"/>
      <c r="H13" s="9"/>
      <c r="I13" s="9"/>
      <c r="J13" s="9"/>
      <c r="K13" s="9"/>
      <c r="L13" s="9"/>
      <c r="M13" s="9"/>
      <c r="N13" s="14"/>
      <c r="R13" s="31" t="s">
        <v>140</v>
      </c>
      <c r="S13" s="33">
        <f>E5</f>
        <v>4.8125</v>
      </c>
      <c r="T13" s="33">
        <f>F7</f>
        <v>0</v>
      </c>
      <c r="U13" s="33">
        <f>F8</f>
        <v>4.8125</v>
      </c>
      <c r="V13" s="33">
        <f>F9</f>
        <v>0</v>
      </c>
    </row>
    <row r="14" spans="3:22" ht="15.75" thickBot="1" x14ac:dyDescent="0.3"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  <c r="R14" s="31" t="s">
        <v>141</v>
      </c>
      <c r="S14" s="33">
        <f>E20</f>
        <v>3.0333333333333337</v>
      </c>
      <c r="T14" s="33">
        <f>F22</f>
        <v>0.46666666666666667</v>
      </c>
      <c r="U14" s="33">
        <f>F23</f>
        <v>1.8666666666666667</v>
      </c>
      <c r="V14" s="33">
        <f>F24</f>
        <v>0.70000000000000007</v>
      </c>
    </row>
    <row r="15" spans="3:22" ht="15.75" thickTop="1" x14ac:dyDescent="0.25">
      <c r="R15" s="31" t="s">
        <v>142</v>
      </c>
      <c r="S15" s="33">
        <f>E35</f>
        <v>3.7692307692307692</v>
      </c>
      <c r="T15" s="33">
        <f>F37</f>
        <v>2.1538461538461537</v>
      </c>
      <c r="U15" s="33">
        <f>F38</f>
        <v>1.0769230769230769</v>
      </c>
      <c r="V15" s="33">
        <f>F39</f>
        <v>0.53846153846153844</v>
      </c>
    </row>
    <row r="16" spans="3:22" ht="15.75" thickBot="1" x14ac:dyDescent="0.3">
      <c r="R16" s="31" t="s">
        <v>143</v>
      </c>
      <c r="S16" s="33">
        <f>E50</f>
        <v>9</v>
      </c>
      <c r="T16" s="33">
        <f>F52</f>
        <v>5.5</v>
      </c>
      <c r="U16" s="33">
        <f>F53</f>
        <v>3.5</v>
      </c>
      <c r="V16" s="33">
        <f>F54</f>
        <v>0</v>
      </c>
    </row>
    <row r="17" spans="3:22" ht="20.100000000000001" customHeight="1" thickTop="1" x14ac:dyDescent="0.3">
      <c r="C17" s="18" t="s">
        <v>130</v>
      </c>
      <c r="D17" s="19"/>
      <c r="E17" s="19"/>
      <c r="F17" s="19"/>
      <c r="G17" s="19"/>
      <c r="H17" s="11"/>
      <c r="I17" s="11"/>
      <c r="J17" s="11"/>
      <c r="K17" s="11"/>
      <c r="L17" s="11"/>
      <c r="M17" s="11"/>
      <c r="N17" s="12"/>
      <c r="R17" s="31" t="s">
        <v>168</v>
      </c>
      <c r="S17" s="33">
        <f>E65</f>
        <v>7</v>
      </c>
      <c r="T17" s="33">
        <f>F67</f>
        <v>4.15625</v>
      </c>
      <c r="U17" s="33">
        <f>F68</f>
        <v>2.625</v>
      </c>
      <c r="V17" s="33">
        <f>F69</f>
        <v>0.21875</v>
      </c>
    </row>
    <row r="18" spans="3:22" ht="16.5" x14ac:dyDescent="0.3">
      <c r="C18" s="20"/>
      <c r="D18" s="21" t="s">
        <v>136</v>
      </c>
      <c r="E18" s="21" t="s">
        <v>137</v>
      </c>
      <c r="F18" s="21"/>
      <c r="G18" s="21"/>
      <c r="H18" s="10"/>
      <c r="I18" s="10"/>
      <c r="J18" s="10"/>
      <c r="K18" s="10"/>
      <c r="L18" s="10"/>
      <c r="M18" s="10"/>
      <c r="N18" s="13"/>
    </row>
    <row r="19" spans="3:22" ht="16.5" x14ac:dyDescent="0.3">
      <c r="C19" s="20"/>
      <c r="D19" s="28">
        <v>43978</v>
      </c>
      <c r="E19" s="28">
        <v>44007</v>
      </c>
      <c r="F19" s="21"/>
      <c r="G19" s="21"/>
      <c r="H19" s="10"/>
      <c r="I19" s="10"/>
      <c r="J19" s="10"/>
      <c r="K19" s="10"/>
      <c r="L19" s="10"/>
      <c r="M19" s="10"/>
      <c r="N19" s="13"/>
    </row>
    <row r="20" spans="3:22" ht="49.5" x14ac:dyDescent="0.3">
      <c r="C20" s="22"/>
      <c r="D20" s="23" t="s">
        <v>138</v>
      </c>
      <c r="E20" s="29">
        <f>F22+F23+F24</f>
        <v>3.0333333333333337</v>
      </c>
      <c r="F20" s="24" t="str">
        <f>_xlfn.CONCAT("(",E20*((E19-D19+1)/7)," total)")</f>
        <v>(13 total)</v>
      </c>
      <c r="G20" s="25"/>
      <c r="H20" s="9"/>
      <c r="I20" s="9"/>
      <c r="J20" s="9"/>
      <c r="K20" s="9"/>
      <c r="L20" s="9"/>
      <c r="M20" s="9"/>
      <c r="N20" s="14"/>
    </row>
    <row r="21" spans="3:22" ht="31.5" customHeight="1" x14ac:dyDescent="0.3">
      <c r="C21" s="22"/>
      <c r="D21" s="25"/>
      <c r="E21" s="40" t="s">
        <v>139</v>
      </c>
      <c r="F21" s="40"/>
      <c r="G21" s="40"/>
      <c r="H21" s="9"/>
      <c r="I21" s="9"/>
      <c r="J21" s="9"/>
      <c r="K21" s="9"/>
      <c r="L21" s="9"/>
      <c r="M21" s="9"/>
      <c r="N21" s="14"/>
    </row>
    <row r="22" spans="3:22" ht="16.5" x14ac:dyDescent="0.3">
      <c r="C22" s="22"/>
      <c r="D22" s="25"/>
      <c r="E22" s="26" t="s">
        <v>125</v>
      </c>
      <c r="F22" s="30">
        <f>COUNTIFS(Sheet1!$B:$B,"&gt;="&amp;D19,Sheet1!$B:$B,"&lt;="&amp;E19,Sheet1!$G:$G,E22)/((E19-D19+1)/7)</f>
        <v>0.46666666666666667</v>
      </c>
      <c r="G22" s="27" t="str">
        <f>_xlfn.CONCAT("(",COUNTIFS(Sheet1!$B:$B,"&gt;="&amp;D19,Sheet1!$B:$B,"&lt;="&amp;E19,Sheet1!$G:$G,E22)," total)")</f>
        <v>(2 total)</v>
      </c>
      <c r="H22" s="9"/>
      <c r="I22" s="9"/>
      <c r="J22" s="9"/>
      <c r="K22" s="9"/>
      <c r="L22" s="9"/>
      <c r="M22" s="9"/>
      <c r="N22" s="14"/>
    </row>
    <row r="23" spans="3:22" ht="16.5" x14ac:dyDescent="0.3">
      <c r="C23" s="22"/>
      <c r="D23" s="25"/>
      <c r="E23" s="26" t="s">
        <v>126</v>
      </c>
      <c r="F23" s="30">
        <f>COUNTIFS(Sheet1!$B:$B,"&gt;="&amp;D19,Sheet1!$B:$B,"&lt;="&amp;E19,Sheet1!$G:$G,E23)/((E19-D19+1)/7)</f>
        <v>1.8666666666666667</v>
      </c>
      <c r="G23" s="27" t="str">
        <f>_xlfn.CONCAT("(",COUNTIFS(Sheet1!$B:$B,"&gt;="&amp;D19,Sheet1!$B:$B,"&lt;="&amp;E19,Sheet1!$G:$G,E23)," total)")</f>
        <v>(8 total)</v>
      </c>
      <c r="H23" s="9"/>
      <c r="I23" s="9"/>
      <c r="J23" s="9"/>
      <c r="K23" s="9"/>
      <c r="L23" s="9"/>
      <c r="M23" s="9"/>
      <c r="N23" s="14"/>
    </row>
    <row r="24" spans="3:22" ht="16.5" x14ac:dyDescent="0.3">
      <c r="C24" s="22"/>
      <c r="D24" s="25"/>
      <c r="E24" s="26" t="s">
        <v>127</v>
      </c>
      <c r="F24" s="30">
        <f>COUNTIFS(Sheet1!$B:$B,"&gt;="&amp;D19,Sheet1!$B:$B,"&lt;="&amp;E19,Sheet1!$G:$G,E24)/((E19-D19+1)/7)</f>
        <v>0.70000000000000007</v>
      </c>
      <c r="G24" s="27" t="str">
        <f>_xlfn.CONCAT("(",COUNTIFS(Sheet1!$B:$B,"&gt;="&amp;D19,Sheet1!$B:$B,"&lt;="&amp;E19,Sheet1!$G:$G,E24)," total)")</f>
        <v>(3 total)</v>
      </c>
      <c r="H24" s="9"/>
      <c r="I24" s="9"/>
      <c r="J24" s="9"/>
      <c r="K24" s="9"/>
      <c r="L24" s="9"/>
      <c r="M24" s="9"/>
      <c r="N24" s="14"/>
    </row>
    <row r="25" spans="3:22" ht="16.5" x14ac:dyDescent="0.3">
      <c r="C25" s="22"/>
      <c r="D25" s="25"/>
      <c r="E25" s="25"/>
      <c r="F25" s="25"/>
      <c r="G25" s="25"/>
      <c r="H25" s="9"/>
      <c r="I25" s="9"/>
      <c r="J25" s="9"/>
      <c r="K25" s="9"/>
      <c r="L25" s="9"/>
      <c r="M25" s="9"/>
      <c r="N25" s="14"/>
    </row>
    <row r="26" spans="3:22" ht="16.5" x14ac:dyDescent="0.3">
      <c r="C26" s="22"/>
      <c r="D26" s="25"/>
      <c r="E26" s="25"/>
      <c r="F26" s="25"/>
      <c r="G26" s="25"/>
      <c r="H26" s="9"/>
      <c r="I26" s="9"/>
      <c r="J26" s="9"/>
      <c r="K26" s="9"/>
      <c r="L26" s="9"/>
      <c r="M26" s="9"/>
      <c r="N26" s="14"/>
    </row>
    <row r="27" spans="3:22" ht="16.5" x14ac:dyDescent="0.3">
      <c r="C27" s="22"/>
      <c r="D27" s="25"/>
      <c r="E27" s="25"/>
      <c r="F27" s="25"/>
      <c r="G27" s="25"/>
      <c r="H27" s="9"/>
      <c r="I27" s="9"/>
      <c r="J27" s="9"/>
      <c r="K27" s="9"/>
      <c r="L27" s="9"/>
      <c r="M27" s="9"/>
      <c r="N27" s="14"/>
    </row>
    <row r="28" spans="3:22" ht="16.5" x14ac:dyDescent="0.3">
      <c r="C28" s="22"/>
      <c r="D28" s="25"/>
      <c r="E28" s="25"/>
      <c r="F28" s="25"/>
      <c r="G28" s="25"/>
      <c r="H28" s="9"/>
      <c r="I28" s="9"/>
      <c r="J28" s="9"/>
      <c r="K28" s="9"/>
      <c r="L28" s="9"/>
      <c r="M28" s="9"/>
      <c r="N28" s="14"/>
    </row>
    <row r="29" spans="3:22" ht="15.75" thickBot="1" x14ac:dyDescent="0.3"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3:22" ht="15.75" thickTop="1" x14ac:dyDescent="0.25"/>
    <row r="31" spans="3:22" ht="15.75" thickBot="1" x14ac:dyDescent="0.3"/>
    <row r="32" spans="3:22" ht="17.25" thickTop="1" x14ac:dyDescent="0.3">
      <c r="C32" s="18" t="s">
        <v>131</v>
      </c>
      <c r="D32" s="19"/>
      <c r="E32" s="19"/>
      <c r="F32" s="19"/>
      <c r="G32" s="19"/>
      <c r="H32" s="11"/>
      <c r="I32" s="11"/>
      <c r="J32" s="11"/>
      <c r="K32" s="11"/>
      <c r="L32" s="11"/>
      <c r="M32" s="11"/>
      <c r="N32" s="12"/>
    </row>
    <row r="33" spans="3:14" ht="16.5" x14ac:dyDescent="0.3">
      <c r="C33" s="20"/>
      <c r="D33" s="21" t="s">
        <v>136</v>
      </c>
      <c r="E33" s="21" t="s">
        <v>137</v>
      </c>
      <c r="F33" s="21"/>
      <c r="G33" s="21"/>
      <c r="H33" s="10"/>
      <c r="I33" s="10"/>
      <c r="J33" s="10"/>
      <c r="K33" s="10"/>
      <c r="L33" s="10"/>
      <c r="M33" s="10"/>
      <c r="N33" s="13"/>
    </row>
    <row r="34" spans="3:14" ht="16.5" x14ac:dyDescent="0.3">
      <c r="C34" s="20"/>
      <c r="D34" s="28">
        <v>44022</v>
      </c>
      <c r="E34" s="28">
        <v>44034</v>
      </c>
      <c r="F34" s="21"/>
      <c r="G34" s="21"/>
      <c r="H34" s="10"/>
      <c r="I34" s="10"/>
      <c r="J34" s="10"/>
      <c r="K34" s="10"/>
      <c r="L34" s="10"/>
      <c r="M34" s="10"/>
      <c r="N34" s="13"/>
    </row>
    <row r="35" spans="3:14" ht="49.5" x14ac:dyDescent="0.3">
      <c r="C35" s="22"/>
      <c r="D35" s="23" t="s">
        <v>138</v>
      </c>
      <c r="E35" s="29">
        <f>F37+F38+F39</f>
        <v>3.7692307692307692</v>
      </c>
      <c r="F35" s="24" t="str">
        <f>_xlfn.CONCAT("(",E35*((E34-D34+1)/7)," total)")</f>
        <v>(7 total)</v>
      </c>
      <c r="G35" s="25"/>
      <c r="H35" s="9"/>
      <c r="I35" s="9"/>
      <c r="J35" s="9"/>
      <c r="K35" s="9"/>
      <c r="L35" s="9"/>
      <c r="M35" s="9"/>
      <c r="N35" s="14"/>
    </row>
    <row r="36" spans="3:14" ht="16.5" x14ac:dyDescent="0.3">
      <c r="C36" s="22"/>
      <c r="D36" s="25"/>
      <c r="E36" s="40" t="s">
        <v>139</v>
      </c>
      <c r="F36" s="40"/>
      <c r="G36" s="40"/>
      <c r="H36" s="9"/>
      <c r="I36" s="9"/>
      <c r="J36" s="9"/>
      <c r="K36" s="9"/>
      <c r="L36" s="9"/>
      <c r="M36" s="9"/>
      <c r="N36" s="14"/>
    </row>
    <row r="37" spans="3:14" ht="16.5" x14ac:dyDescent="0.3">
      <c r="C37" s="22"/>
      <c r="D37" s="25"/>
      <c r="E37" s="26" t="s">
        <v>125</v>
      </c>
      <c r="F37" s="30">
        <f>COUNTIFS(Sheet1!$B:$B,"&gt;="&amp;D34,Sheet1!$B:$B,"&lt;="&amp;E34,Sheet1!$G:$G,E37)/((E34-D34+1)/7)</f>
        <v>2.1538461538461537</v>
      </c>
      <c r="G37" s="27" t="str">
        <f>_xlfn.CONCAT("(",COUNTIFS(Sheet1!$B:$B,"&gt;="&amp;D34,Sheet1!$B:$B,"&lt;="&amp;E34,Sheet1!$G:$G,E37)," total)")</f>
        <v>(4 total)</v>
      </c>
      <c r="H37" s="9"/>
      <c r="I37" s="9"/>
      <c r="J37" s="9"/>
      <c r="K37" s="9"/>
      <c r="L37" s="9"/>
      <c r="M37" s="9"/>
      <c r="N37" s="14"/>
    </row>
    <row r="38" spans="3:14" ht="16.5" x14ac:dyDescent="0.3">
      <c r="C38" s="22"/>
      <c r="D38" s="25"/>
      <c r="E38" s="26" t="s">
        <v>126</v>
      </c>
      <c r="F38" s="30">
        <f>COUNTIFS(Sheet1!$B:$B,"&gt;="&amp;D34,Sheet1!$B:$B,"&lt;="&amp;E34,Sheet1!$G:$G,E38)/((E34-D34+1)/7)</f>
        <v>1.0769230769230769</v>
      </c>
      <c r="G38" s="27" t="str">
        <f>_xlfn.CONCAT("(",COUNTIFS(Sheet1!$B:$B,"&gt;="&amp;D34,Sheet1!$B:$B,"&lt;="&amp;E34,Sheet1!$G:$G,E38)," total)")</f>
        <v>(2 total)</v>
      </c>
      <c r="H38" s="9"/>
      <c r="I38" s="9"/>
      <c r="J38" s="9"/>
      <c r="K38" s="9"/>
      <c r="L38" s="9"/>
      <c r="M38" s="9"/>
      <c r="N38" s="14"/>
    </row>
    <row r="39" spans="3:14" ht="16.5" x14ac:dyDescent="0.3">
      <c r="C39" s="22"/>
      <c r="D39" s="25"/>
      <c r="E39" s="26" t="s">
        <v>127</v>
      </c>
      <c r="F39" s="30">
        <f>COUNTIFS(Sheet1!$B:$B,"&gt;="&amp;D34,Sheet1!$B:$B,"&lt;="&amp;E34,Sheet1!$G:$G,E39)/((E34-D34+1)/7)</f>
        <v>0.53846153846153844</v>
      </c>
      <c r="G39" s="27" t="str">
        <f>_xlfn.CONCAT("(",COUNTIFS(Sheet1!$B:$B,"&gt;="&amp;D34,Sheet1!$B:$B,"&lt;="&amp;E34,Sheet1!$G:$G,E39)," total)")</f>
        <v>(1 total)</v>
      </c>
      <c r="H39" s="9"/>
      <c r="I39" s="9"/>
      <c r="J39" s="9"/>
      <c r="K39" s="9"/>
      <c r="L39" s="9"/>
      <c r="M39" s="9"/>
      <c r="N39" s="14"/>
    </row>
    <row r="40" spans="3:14" ht="16.5" x14ac:dyDescent="0.3">
      <c r="C40" s="22"/>
      <c r="D40" s="25"/>
      <c r="E40" s="25"/>
      <c r="F40" s="25"/>
      <c r="G40" s="25"/>
      <c r="H40" s="9"/>
      <c r="I40" s="9"/>
      <c r="J40" s="9"/>
      <c r="K40" s="9"/>
      <c r="L40" s="9"/>
      <c r="M40" s="9"/>
      <c r="N40" s="14"/>
    </row>
    <row r="41" spans="3:14" ht="16.5" x14ac:dyDescent="0.3">
      <c r="C41" s="22"/>
      <c r="D41" s="25"/>
      <c r="E41" s="25"/>
      <c r="F41" s="25"/>
      <c r="G41" s="25"/>
      <c r="H41" s="9"/>
      <c r="I41" s="9"/>
      <c r="J41" s="9"/>
      <c r="K41" s="9"/>
      <c r="L41" s="9"/>
      <c r="M41" s="9"/>
      <c r="N41" s="14"/>
    </row>
    <row r="42" spans="3:14" ht="16.5" x14ac:dyDescent="0.3">
      <c r="C42" s="22"/>
      <c r="D42" s="25"/>
      <c r="E42" s="25"/>
      <c r="F42" s="25"/>
      <c r="G42" s="25"/>
      <c r="H42" s="9"/>
      <c r="I42" s="9"/>
      <c r="J42" s="9"/>
      <c r="K42" s="9"/>
      <c r="L42" s="9"/>
      <c r="M42" s="9"/>
      <c r="N42" s="14"/>
    </row>
    <row r="43" spans="3:14" ht="16.5" x14ac:dyDescent="0.3">
      <c r="C43" s="22"/>
      <c r="D43" s="25"/>
      <c r="E43" s="25"/>
      <c r="F43" s="25"/>
      <c r="G43" s="25"/>
      <c r="H43" s="9"/>
      <c r="I43" s="9"/>
      <c r="J43" s="9"/>
      <c r="K43" s="9"/>
      <c r="L43" s="9"/>
      <c r="M43" s="9"/>
      <c r="N43" s="14"/>
    </row>
    <row r="44" spans="3:14" ht="15.75" thickBot="1" x14ac:dyDescent="0.3"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7"/>
    </row>
    <row r="45" spans="3:14" ht="15.75" thickTop="1" x14ac:dyDescent="0.25"/>
    <row r="46" spans="3:14" ht="15.75" thickBot="1" x14ac:dyDescent="0.3"/>
    <row r="47" spans="3:14" ht="17.25" thickTop="1" x14ac:dyDescent="0.3">
      <c r="C47" s="18" t="s">
        <v>132</v>
      </c>
      <c r="D47" s="19"/>
      <c r="E47" s="19"/>
      <c r="F47" s="19"/>
      <c r="G47" s="19"/>
      <c r="H47" s="11"/>
      <c r="I47" s="11"/>
      <c r="J47" s="11"/>
      <c r="K47" s="11"/>
      <c r="L47" s="11"/>
      <c r="M47" s="11"/>
      <c r="N47" s="12"/>
    </row>
    <row r="48" spans="3:14" ht="16.5" x14ac:dyDescent="0.3">
      <c r="C48" s="20"/>
      <c r="D48" s="21" t="s">
        <v>136</v>
      </c>
      <c r="E48" s="21" t="s">
        <v>137</v>
      </c>
      <c r="F48" s="21"/>
      <c r="G48" s="21"/>
      <c r="H48" s="10"/>
      <c r="I48" s="10"/>
      <c r="J48" s="10"/>
      <c r="K48" s="10"/>
      <c r="L48" s="10"/>
      <c r="M48" s="10"/>
      <c r="N48" s="13"/>
    </row>
    <row r="49" spans="3:14" ht="16.5" x14ac:dyDescent="0.3">
      <c r="C49" s="20"/>
      <c r="D49" s="28">
        <v>44035</v>
      </c>
      <c r="E49" s="28">
        <v>44048</v>
      </c>
      <c r="F49" s="21"/>
      <c r="G49" s="21"/>
      <c r="H49" s="10"/>
      <c r="I49" s="10"/>
      <c r="J49" s="10"/>
      <c r="K49" s="10"/>
      <c r="L49" s="10"/>
      <c r="M49" s="10"/>
      <c r="N49" s="13"/>
    </row>
    <row r="50" spans="3:14" ht="49.5" x14ac:dyDescent="0.3">
      <c r="C50" s="22"/>
      <c r="D50" s="23" t="s">
        <v>138</v>
      </c>
      <c r="E50" s="29">
        <f>F52+F53+F54</f>
        <v>9</v>
      </c>
      <c r="F50" s="24" t="str">
        <f>_xlfn.CONCAT("(",E50*((E49-D49+1)/7)," total)")</f>
        <v>(18 total)</v>
      </c>
      <c r="G50" s="25"/>
      <c r="H50" s="9"/>
      <c r="I50" s="9"/>
      <c r="J50" s="9"/>
      <c r="K50" s="9"/>
      <c r="L50" s="9"/>
      <c r="M50" s="9"/>
      <c r="N50" s="14"/>
    </row>
    <row r="51" spans="3:14" ht="16.5" x14ac:dyDescent="0.3">
      <c r="C51" s="22"/>
      <c r="D51" s="25"/>
      <c r="E51" s="40" t="s">
        <v>139</v>
      </c>
      <c r="F51" s="40"/>
      <c r="G51" s="40"/>
      <c r="H51" s="9"/>
      <c r="I51" s="9"/>
      <c r="J51" s="9"/>
      <c r="K51" s="9"/>
      <c r="L51" s="9"/>
      <c r="M51" s="9"/>
      <c r="N51" s="14"/>
    </row>
    <row r="52" spans="3:14" ht="16.5" x14ac:dyDescent="0.3">
      <c r="C52" s="22"/>
      <c r="D52" s="25"/>
      <c r="E52" s="26" t="s">
        <v>125</v>
      </c>
      <c r="F52" s="30">
        <f>COUNTIFS(Sheet1!$B:$B,"&gt;="&amp;D49,Sheet1!$B:$B,"&lt;="&amp;E49,Sheet1!$G:$G,E52)/((E49-D49+1)/7)</f>
        <v>5.5</v>
      </c>
      <c r="G52" s="27" t="str">
        <f>_xlfn.CONCAT("(",COUNTIFS(Sheet1!$B:$B,"&gt;="&amp;D49,Sheet1!$B:$B,"&lt;="&amp;E49,Sheet1!$G:$G,E52)," total)")</f>
        <v>(11 total)</v>
      </c>
      <c r="H52" s="9"/>
      <c r="I52" s="9"/>
      <c r="J52" s="9"/>
      <c r="K52" s="9"/>
      <c r="L52" s="9"/>
      <c r="M52" s="9"/>
      <c r="N52" s="14"/>
    </row>
    <row r="53" spans="3:14" ht="16.5" x14ac:dyDescent="0.3">
      <c r="C53" s="22"/>
      <c r="D53" s="25"/>
      <c r="E53" s="26" t="s">
        <v>126</v>
      </c>
      <c r="F53" s="30">
        <f>COUNTIFS(Sheet1!$B:$B,"&gt;="&amp;D49,Sheet1!$B:$B,"&lt;="&amp;E49,Sheet1!$G:$G,E53)/((E49-D49+1)/7)</f>
        <v>3.5</v>
      </c>
      <c r="G53" s="27" t="str">
        <f>_xlfn.CONCAT("(",COUNTIFS(Sheet1!$B:$B,"&gt;="&amp;D49,Sheet1!$B:$B,"&lt;="&amp;E49,Sheet1!$G:$G,E53)," total)")</f>
        <v>(7 total)</v>
      </c>
      <c r="H53" s="9"/>
      <c r="I53" s="9"/>
      <c r="J53" s="9"/>
      <c r="K53" s="9"/>
      <c r="L53" s="9"/>
      <c r="M53" s="9"/>
      <c r="N53" s="14"/>
    </row>
    <row r="54" spans="3:14" ht="16.5" x14ac:dyDescent="0.3">
      <c r="C54" s="22"/>
      <c r="D54" s="25"/>
      <c r="E54" s="26" t="s">
        <v>127</v>
      </c>
      <c r="F54" s="30">
        <f>COUNTIFS(Sheet1!$B:$B,"&gt;="&amp;D49,Sheet1!$B:$B,"&lt;="&amp;E49,Sheet1!$G:$G,E54)/((E49-D49+1)/7)</f>
        <v>0</v>
      </c>
      <c r="G54" s="27" t="str">
        <f>_xlfn.CONCAT("(",COUNTIFS(Sheet1!$B:$B,"&gt;="&amp;D49,Sheet1!$B:$B,"&lt;="&amp;E49,Sheet1!$G:$G,E54)," total)")</f>
        <v>(0 total)</v>
      </c>
      <c r="H54" s="9"/>
      <c r="I54" s="9"/>
      <c r="J54" s="9"/>
      <c r="K54" s="9"/>
      <c r="L54" s="9"/>
      <c r="M54" s="9"/>
      <c r="N54" s="14"/>
    </row>
    <row r="55" spans="3:14" ht="16.5" x14ac:dyDescent="0.3">
      <c r="C55" s="22"/>
      <c r="D55" s="25"/>
      <c r="E55" s="25"/>
      <c r="F55" s="25"/>
      <c r="G55" s="25"/>
      <c r="H55" s="9"/>
      <c r="I55" s="9"/>
      <c r="J55" s="9"/>
      <c r="K55" s="9"/>
      <c r="L55" s="9"/>
      <c r="M55" s="9"/>
      <c r="N55" s="14"/>
    </row>
    <row r="56" spans="3:14" ht="16.5" x14ac:dyDescent="0.3">
      <c r="C56" s="22"/>
      <c r="D56" s="25"/>
      <c r="E56" s="25"/>
      <c r="F56" s="25"/>
      <c r="G56" s="25"/>
      <c r="H56" s="9"/>
      <c r="I56" s="9"/>
      <c r="J56" s="9"/>
      <c r="K56" s="9"/>
      <c r="L56" s="9"/>
      <c r="M56" s="9"/>
      <c r="N56" s="14"/>
    </row>
    <row r="57" spans="3:14" ht="16.5" x14ac:dyDescent="0.3">
      <c r="C57" s="22"/>
      <c r="D57" s="25"/>
      <c r="E57" s="25"/>
      <c r="F57" s="25"/>
      <c r="G57" s="25"/>
      <c r="H57" s="9"/>
      <c r="I57" s="9"/>
      <c r="J57" s="9"/>
      <c r="K57" s="9"/>
      <c r="L57" s="9"/>
      <c r="M57" s="9"/>
      <c r="N57" s="14"/>
    </row>
    <row r="58" spans="3:14" ht="16.5" x14ac:dyDescent="0.3">
      <c r="C58" s="22"/>
      <c r="D58" s="25"/>
      <c r="E58" s="25"/>
      <c r="F58" s="25"/>
      <c r="G58" s="25"/>
      <c r="H58" s="9"/>
      <c r="I58" s="9"/>
      <c r="J58" s="9"/>
      <c r="K58" s="9"/>
      <c r="L58" s="9"/>
      <c r="M58" s="9"/>
      <c r="N58" s="14"/>
    </row>
    <row r="59" spans="3:14" ht="15.75" thickBot="1" x14ac:dyDescent="0.3"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7"/>
    </row>
    <row r="60" spans="3:14" ht="15.75" thickTop="1" x14ac:dyDescent="0.25"/>
    <row r="61" spans="3:14" ht="15.75" thickBot="1" x14ac:dyDescent="0.3"/>
    <row r="62" spans="3:14" ht="17.25" thickTop="1" x14ac:dyDescent="0.3">
      <c r="C62" s="18" t="s">
        <v>167</v>
      </c>
      <c r="D62" s="19"/>
      <c r="E62" s="19"/>
      <c r="F62" s="19"/>
      <c r="G62" s="19"/>
      <c r="H62" s="11"/>
      <c r="I62" s="11"/>
      <c r="J62" s="11"/>
      <c r="K62" s="11"/>
      <c r="L62" s="11"/>
      <c r="M62" s="11"/>
      <c r="N62" s="12"/>
    </row>
    <row r="63" spans="3:14" ht="16.5" x14ac:dyDescent="0.3">
      <c r="C63" s="20"/>
      <c r="D63" s="21" t="s">
        <v>136</v>
      </c>
      <c r="E63" s="21" t="s">
        <v>137</v>
      </c>
      <c r="F63" s="21"/>
      <c r="G63" s="21"/>
      <c r="H63" s="10"/>
      <c r="I63" s="10"/>
      <c r="J63" s="10"/>
      <c r="K63" s="10"/>
      <c r="L63" s="10"/>
      <c r="M63" s="10"/>
      <c r="N63" s="13"/>
    </row>
    <row r="64" spans="3:14" ht="16.5" x14ac:dyDescent="0.3">
      <c r="C64" s="20"/>
      <c r="D64" s="28">
        <v>44049</v>
      </c>
      <c r="E64" s="28">
        <v>44080</v>
      </c>
      <c r="F64" s="21"/>
      <c r="G64" s="21"/>
      <c r="H64" s="10"/>
      <c r="I64" s="10"/>
      <c r="J64" s="10"/>
      <c r="K64" s="10"/>
      <c r="L64" s="10"/>
      <c r="M64" s="10"/>
      <c r="N64" s="13"/>
    </row>
    <row r="65" spans="3:14" ht="49.5" x14ac:dyDescent="0.3">
      <c r="C65" s="22"/>
      <c r="D65" s="23" t="s">
        <v>138</v>
      </c>
      <c r="E65" s="29">
        <f>F67+F68+F69</f>
        <v>7</v>
      </c>
      <c r="F65" s="24" t="str">
        <f>_xlfn.CONCAT("(",E65*((E64-D64+1)/7)," total)")</f>
        <v>(32 total)</v>
      </c>
      <c r="G65" s="25"/>
      <c r="H65" s="9"/>
      <c r="I65" s="9"/>
      <c r="J65" s="9"/>
      <c r="K65" s="9"/>
      <c r="L65" s="9"/>
      <c r="M65" s="9"/>
      <c r="N65" s="14"/>
    </row>
    <row r="66" spans="3:14" ht="16.5" x14ac:dyDescent="0.3">
      <c r="C66" s="22"/>
      <c r="D66" s="25"/>
      <c r="E66" s="40" t="s">
        <v>139</v>
      </c>
      <c r="F66" s="40"/>
      <c r="G66" s="40"/>
      <c r="H66" s="9"/>
      <c r="I66" s="9"/>
      <c r="J66" s="9"/>
      <c r="K66" s="9"/>
      <c r="L66" s="9"/>
      <c r="M66" s="9"/>
      <c r="N66" s="14"/>
    </row>
    <row r="67" spans="3:14" ht="16.5" x14ac:dyDescent="0.3">
      <c r="C67" s="22"/>
      <c r="D67" s="25"/>
      <c r="E67" s="26" t="s">
        <v>125</v>
      </c>
      <c r="F67" s="30">
        <f>COUNTIFS(Sheet1!$B:$B,"&gt;="&amp;D64,Sheet1!$B:$B,"&lt;="&amp;E64,Sheet1!$G:$G,E67)/((E64-D64+1)/7)</f>
        <v>4.15625</v>
      </c>
      <c r="G67" s="27" t="str">
        <f>_xlfn.CONCAT("(",COUNTIFS(Sheet1!$B:$B,"&gt;="&amp;D64,Sheet1!$B:$B,"&lt;="&amp;E64,Sheet1!$G:$G,E67)," total)")</f>
        <v>(19 total)</v>
      </c>
      <c r="H67" s="9"/>
      <c r="I67" s="9"/>
      <c r="J67" s="9"/>
      <c r="K67" s="9"/>
      <c r="L67" s="9"/>
      <c r="M67" s="9"/>
      <c r="N67" s="14"/>
    </row>
    <row r="68" spans="3:14" ht="16.5" x14ac:dyDescent="0.3">
      <c r="C68" s="22"/>
      <c r="D68" s="25"/>
      <c r="E68" s="26" t="s">
        <v>126</v>
      </c>
      <c r="F68" s="30">
        <f>COUNTIFS(Sheet1!$B:$B,"&gt;="&amp;D64,Sheet1!$B:$B,"&lt;="&amp;E64,Sheet1!$G:$G,E68)/((E64-D64+1)/7)</f>
        <v>2.625</v>
      </c>
      <c r="G68" s="27" t="str">
        <f>_xlfn.CONCAT("(",COUNTIFS(Sheet1!$B:$B,"&gt;="&amp;D64,Sheet1!$B:$B,"&lt;="&amp;E64,Sheet1!$G:$G,E68)," total)")</f>
        <v>(12 total)</v>
      </c>
      <c r="H68" s="9"/>
      <c r="I68" s="9"/>
      <c r="J68" s="9"/>
      <c r="K68" s="9"/>
      <c r="L68" s="9"/>
      <c r="M68" s="9"/>
      <c r="N68" s="14"/>
    </row>
    <row r="69" spans="3:14" ht="16.5" x14ac:dyDescent="0.3">
      <c r="C69" s="22"/>
      <c r="D69" s="25"/>
      <c r="E69" s="26" t="s">
        <v>127</v>
      </c>
      <c r="F69" s="30">
        <f>COUNTIFS(Sheet1!$B:$B,"&gt;="&amp;D64,Sheet1!$B:$B,"&lt;="&amp;E64,Sheet1!$G:$G,E69)/((E64-D64+1)/7)</f>
        <v>0.21875</v>
      </c>
      <c r="G69" s="27" t="str">
        <f>_xlfn.CONCAT("(",COUNTIFS(Sheet1!$B:$B,"&gt;="&amp;D64,Sheet1!$B:$B,"&lt;="&amp;E64,Sheet1!$G:$G,E69)," total)")</f>
        <v>(1 total)</v>
      </c>
      <c r="H69" s="9"/>
      <c r="I69" s="9"/>
      <c r="J69" s="9"/>
      <c r="K69" s="9"/>
      <c r="L69" s="9"/>
      <c r="M69" s="9"/>
      <c r="N69" s="14"/>
    </row>
    <row r="70" spans="3:14" ht="16.5" x14ac:dyDescent="0.3">
      <c r="C70" s="22"/>
      <c r="D70" s="25"/>
      <c r="E70" s="25"/>
      <c r="F70" s="25"/>
      <c r="G70" s="25"/>
      <c r="H70" s="9"/>
      <c r="I70" s="9"/>
      <c r="J70" s="9"/>
      <c r="K70" s="9"/>
      <c r="L70" s="9"/>
      <c r="M70" s="9"/>
      <c r="N70" s="14"/>
    </row>
    <row r="71" spans="3:14" ht="16.5" x14ac:dyDescent="0.3">
      <c r="C71" s="22"/>
      <c r="D71" s="25"/>
      <c r="E71" s="25"/>
      <c r="F71" s="25"/>
      <c r="G71" s="25"/>
      <c r="H71" s="9"/>
      <c r="I71" s="9"/>
      <c r="J71" s="9"/>
      <c r="K71" s="9"/>
      <c r="L71" s="9"/>
      <c r="M71" s="9"/>
      <c r="N71" s="14"/>
    </row>
    <row r="72" spans="3:14" ht="16.5" x14ac:dyDescent="0.3">
      <c r="C72" s="22"/>
      <c r="D72" s="25"/>
      <c r="E72" s="25"/>
      <c r="F72" s="25"/>
      <c r="G72" s="25"/>
      <c r="H72" s="9"/>
      <c r="I72" s="9"/>
      <c r="J72" s="9"/>
      <c r="K72" s="9"/>
      <c r="L72" s="9"/>
      <c r="M72" s="9"/>
      <c r="N72" s="14"/>
    </row>
    <row r="73" spans="3:14" ht="16.5" x14ac:dyDescent="0.3">
      <c r="C73" s="22"/>
      <c r="D73" s="25"/>
      <c r="E73" s="25"/>
      <c r="F73" s="25"/>
      <c r="G73" s="25"/>
      <c r="H73" s="9"/>
      <c r="I73" s="9"/>
      <c r="J73" s="9"/>
      <c r="K73" s="9"/>
      <c r="L73" s="9"/>
      <c r="M73" s="9"/>
      <c r="N73" s="14"/>
    </row>
    <row r="74" spans="3:14" ht="15.75" thickBot="1" x14ac:dyDescent="0.3"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7"/>
    </row>
    <row r="75" spans="3:14" ht="15.75" thickTop="1" x14ac:dyDescent="0.25"/>
    <row r="76" spans="3:14" ht="15.75" thickBot="1" x14ac:dyDescent="0.3"/>
    <row r="77" spans="3:14" ht="17.25" thickTop="1" x14ac:dyDescent="0.3">
      <c r="C77" s="18" t="s">
        <v>226</v>
      </c>
      <c r="D77" s="19"/>
      <c r="E77" s="19"/>
      <c r="F77" s="19"/>
      <c r="G77" s="19"/>
      <c r="H77" s="11"/>
      <c r="I77" s="11"/>
      <c r="J77" s="11"/>
      <c r="K77" s="11"/>
      <c r="L77" s="11"/>
      <c r="M77" s="11"/>
      <c r="N77" s="12"/>
    </row>
    <row r="78" spans="3:14" ht="16.5" x14ac:dyDescent="0.3">
      <c r="C78" s="20"/>
      <c r="D78" s="21" t="s">
        <v>136</v>
      </c>
      <c r="E78" s="21" t="s">
        <v>137</v>
      </c>
      <c r="F78" s="21"/>
      <c r="G78" s="21"/>
      <c r="H78" s="10"/>
      <c r="I78" s="10"/>
      <c r="J78" s="10"/>
      <c r="K78" s="10"/>
      <c r="L78" s="10"/>
      <c r="M78" s="10"/>
      <c r="N78" s="13"/>
    </row>
    <row r="79" spans="3:14" ht="16.5" x14ac:dyDescent="0.3">
      <c r="C79" s="20"/>
      <c r="D79" s="28">
        <v>44091</v>
      </c>
      <c r="E79" s="28">
        <f ca="1">TODAY()</f>
        <v>44140</v>
      </c>
      <c r="F79" s="21"/>
      <c r="G79" s="21"/>
      <c r="H79" s="10"/>
      <c r="I79" s="10"/>
      <c r="J79" s="10"/>
      <c r="K79" s="10"/>
      <c r="L79" s="10"/>
      <c r="M79" s="10"/>
      <c r="N79" s="13"/>
    </row>
    <row r="80" spans="3:14" ht="49.5" x14ac:dyDescent="0.3">
      <c r="C80" s="22"/>
      <c r="D80" s="23" t="s">
        <v>138</v>
      </c>
      <c r="E80" s="29">
        <f ca="1">F82+F83+F84</f>
        <v>5.46</v>
      </c>
      <c r="F80" s="24" t="str">
        <f ca="1">_xlfn.CONCAT("(",E80*((E79-D79+1)/7)," total)")</f>
        <v>(39 total)</v>
      </c>
      <c r="G80" s="25"/>
      <c r="H80" s="9"/>
      <c r="I80" s="9"/>
      <c r="J80" s="9"/>
      <c r="K80" s="9"/>
      <c r="L80" s="9"/>
      <c r="M80" s="9"/>
      <c r="N80" s="14"/>
    </row>
    <row r="81" spans="3:14" ht="16.5" x14ac:dyDescent="0.3">
      <c r="C81" s="22"/>
      <c r="D81" s="25"/>
      <c r="E81" s="40" t="s">
        <v>139</v>
      </c>
      <c r="F81" s="40"/>
      <c r="G81" s="40"/>
      <c r="H81" s="9"/>
      <c r="I81" s="9"/>
      <c r="J81" s="9"/>
      <c r="K81" s="9"/>
      <c r="L81" s="9"/>
      <c r="M81" s="9"/>
      <c r="N81" s="14"/>
    </row>
    <row r="82" spans="3:14" ht="16.5" x14ac:dyDescent="0.3">
      <c r="C82" s="22"/>
      <c r="D82" s="25"/>
      <c r="E82" s="26" t="s">
        <v>125</v>
      </c>
      <c r="F82" s="30">
        <f ca="1">COUNTIFS(Sheet1!$B:$B,"&gt;="&amp;D79,Sheet1!$B:$B,"&lt;="&amp;E79,Sheet1!$G:$G,E82)/((E79-D79+1)/7)</f>
        <v>2.38</v>
      </c>
      <c r="G82" s="27" t="str">
        <f ca="1">_xlfn.CONCAT("(",COUNTIFS(Sheet1!$B:$B,"&gt;="&amp;D79,Sheet1!$B:$B,"&lt;="&amp;E79,Sheet1!$G:$G,E82)," total)")</f>
        <v>(17 total)</v>
      </c>
      <c r="H82" s="9"/>
      <c r="I82" s="9"/>
      <c r="J82" s="9"/>
      <c r="K82" s="9"/>
      <c r="L82" s="9"/>
      <c r="M82" s="9"/>
      <c r="N82" s="14"/>
    </row>
    <row r="83" spans="3:14" ht="16.5" x14ac:dyDescent="0.3">
      <c r="C83" s="22"/>
      <c r="D83" s="25"/>
      <c r="E83" s="26" t="s">
        <v>126</v>
      </c>
      <c r="F83" s="30">
        <f ca="1">COUNTIFS(Sheet1!$B:$B,"&gt;="&amp;D79,Sheet1!$B:$B,"&lt;="&amp;E79,Sheet1!$G:$G,E83)/((E79-D79+1)/7)</f>
        <v>2.52</v>
      </c>
      <c r="G83" s="27" t="str">
        <f ca="1">_xlfn.CONCAT("(",COUNTIFS(Sheet1!$B:$B,"&gt;="&amp;D79,Sheet1!$B:$B,"&lt;="&amp;E79,Sheet1!$G:$G,E83)," total)")</f>
        <v>(18 total)</v>
      </c>
      <c r="H83" s="9"/>
      <c r="I83" s="9"/>
      <c r="J83" s="9"/>
      <c r="K83" s="9"/>
      <c r="L83" s="9"/>
      <c r="M83" s="9"/>
      <c r="N83" s="14"/>
    </row>
    <row r="84" spans="3:14" ht="16.5" x14ac:dyDescent="0.3">
      <c r="C84" s="22"/>
      <c r="D84" s="25"/>
      <c r="E84" s="26" t="s">
        <v>127</v>
      </c>
      <c r="F84" s="30">
        <f ca="1">COUNTIFS(Sheet1!$B:$B,"&gt;="&amp;D79,Sheet1!$B:$B,"&lt;="&amp;E79,Sheet1!$G:$G,E84)/((E79-D79+1)/7)</f>
        <v>0.55999999999999994</v>
      </c>
      <c r="G84" s="27" t="str">
        <f ca="1">_xlfn.CONCAT("(",COUNTIFS(Sheet1!$B:$B,"&gt;="&amp;D79,Sheet1!$B:$B,"&lt;="&amp;E79,Sheet1!$G:$G,E84)," total)")</f>
        <v>(4 total)</v>
      </c>
      <c r="H84" s="9"/>
      <c r="I84" s="9"/>
      <c r="J84" s="9"/>
      <c r="K84" s="9"/>
      <c r="L84" s="9"/>
      <c r="M84" s="9"/>
      <c r="N84" s="14"/>
    </row>
    <row r="85" spans="3:14" ht="16.5" x14ac:dyDescent="0.3">
      <c r="C85" s="22"/>
      <c r="D85" s="25"/>
      <c r="E85" s="25"/>
      <c r="F85" s="25"/>
      <c r="G85" s="25"/>
      <c r="H85" s="9"/>
      <c r="I85" s="9"/>
      <c r="J85" s="9"/>
      <c r="K85" s="9"/>
      <c r="L85" s="9"/>
      <c r="M85" s="9"/>
      <c r="N85" s="14"/>
    </row>
    <row r="86" spans="3:14" ht="16.5" x14ac:dyDescent="0.3">
      <c r="C86" s="22"/>
      <c r="D86" s="25"/>
      <c r="E86" s="25"/>
      <c r="F86" s="25"/>
      <c r="G86" s="25"/>
      <c r="H86" s="9"/>
      <c r="I86" s="9"/>
      <c r="J86" s="9"/>
      <c r="K86" s="9"/>
      <c r="L86" s="9"/>
      <c r="M86" s="9"/>
      <c r="N86" s="14"/>
    </row>
    <row r="87" spans="3:14" ht="16.5" x14ac:dyDescent="0.3">
      <c r="C87" s="22"/>
      <c r="D87" s="25"/>
      <c r="E87" s="25"/>
      <c r="F87" s="25"/>
      <c r="G87" s="25"/>
      <c r="H87" s="9"/>
      <c r="I87" s="9"/>
      <c r="J87" s="9"/>
      <c r="K87" s="9"/>
      <c r="L87" s="9"/>
      <c r="M87" s="9"/>
      <c r="N87" s="14"/>
    </row>
    <row r="88" spans="3:14" ht="16.5" x14ac:dyDescent="0.3">
      <c r="C88" s="22"/>
      <c r="D88" s="25"/>
      <c r="E88" s="25"/>
      <c r="F88" s="25"/>
      <c r="G88" s="25"/>
      <c r="H88" s="9"/>
      <c r="I88" s="9"/>
      <c r="J88" s="9"/>
      <c r="K88" s="9"/>
      <c r="L88" s="9"/>
      <c r="M88" s="9"/>
      <c r="N88" s="14"/>
    </row>
    <row r="89" spans="3:14" ht="15.75" thickBot="1" x14ac:dyDescent="0.3"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7"/>
    </row>
    <row r="90" spans="3:14" ht="15.75" thickTop="1" x14ac:dyDescent="0.25"/>
  </sheetData>
  <mergeCells count="6">
    <mergeCell ref="E81:G81"/>
    <mergeCell ref="E6:G6"/>
    <mergeCell ref="E21:G21"/>
    <mergeCell ref="E36:G36"/>
    <mergeCell ref="E51:G51"/>
    <mergeCell ref="E66:G6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Haugh, Evan</dc:creator>
  <cp:lastModifiedBy>Haugh, Evan [DOT]</cp:lastModifiedBy>
  <dcterms:created xsi:type="dcterms:W3CDTF">2015-06-05T18:17:20Z</dcterms:created>
  <dcterms:modified xsi:type="dcterms:W3CDTF">2020-11-05T14:14:26Z</dcterms:modified>
</cp:coreProperties>
</file>